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52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Лист1!$A$1:$D$263</definedName>
  </definedNames>
  <calcPr calcId="162913"/>
</workbook>
</file>

<file path=xl/calcChain.xml><?xml version="1.0" encoding="utf-8"?>
<calcChain xmlns="http://schemas.openxmlformats.org/spreadsheetml/2006/main">
  <c r="C128" i="1" l="1"/>
  <c r="C137" i="1" l="1"/>
  <c r="C28" i="1" l="1"/>
  <c r="C179" i="1" l="1"/>
  <c r="C245" i="1" l="1"/>
  <c r="C244" i="1"/>
  <c r="C227" i="1"/>
  <c r="C226" i="1"/>
  <c r="C225" i="1"/>
  <c r="C209" i="1"/>
  <c r="C208" i="1"/>
  <c r="C207" i="1"/>
  <c r="C161" i="1"/>
  <c r="C182" i="1"/>
  <c r="C164" i="1" s="1"/>
  <c r="C181" i="1"/>
  <c r="C163" i="1" s="1"/>
  <c r="C126" i="1"/>
  <c r="C125" i="1"/>
  <c r="C123" i="1"/>
  <c r="C127" i="1"/>
  <c r="C99" i="1"/>
  <c r="C98" i="1"/>
  <c r="C96" i="1"/>
  <c r="C63" i="1"/>
  <c r="C62" i="1"/>
  <c r="C60" i="1"/>
  <c r="C59" i="1"/>
  <c r="C58" i="1"/>
  <c r="C57" i="1"/>
  <c r="C56" i="1"/>
  <c r="C82" i="1"/>
  <c r="C27" i="1"/>
  <c r="C26" i="1"/>
  <c r="C55" i="1" l="1"/>
  <c r="C18" i="1"/>
  <c r="C17" i="1"/>
  <c r="C120" i="1" l="1"/>
  <c r="C121" i="1"/>
  <c r="C192" i="1"/>
  <c r="C122" i="1"/>
  <c r="C119" i="1"/>
  <c r="C138" i="1"/>
  <c r="C24" i="1"/>
  <c r="C23" i="1"/>
  <c r="C22" i="1"/>
  <c r="C21" i="1"/>
  <c r="C20" i="1"/>
  <c r="C46" i="1"/>
  <c r="C118" i="1" l="1"/>
  <c r="C73" i="1"/>
  <c r="C228" i="1"/>
  <c r="C219" i="1" s="1"/>
  <c r="C160" i="1"/>
  <c r="C183" i="1"/>
  <c r="C210" i="1"/>
  <c r="C201" i="1" s="1"/>
  <c r="C95" i="1"/>
  <c r="C100" i="1"/>
  <c r="C64" i="1"/>
  <c r="C255" i="1"/>
  <c r="C246" i="1"/>
  <c r="C237" i="1" s="1"/>
  <c r="C242" i="1"/>
  <c r="C241" i="1"/>
  <c r="C240" i="1"/>
  <c r="C239" i="1"/>
  <c r="C238" i="1"/>
  <c r="C224" i="1"/>
  <c r="C223" i="1"/>
  <c r="C222" i="1"/>
  <c r="C221" i="1"/>
  <c r="C220" i="1"/>
  <c r="C203" i="1"/>
  <c r="C206" i="1"/>
  <c r="C205" i="1"/>
  <c r="C204" i="1"/>
  <c r="C202" i="1"/>
  <c r="C159" i="1"/>
  <c r="C158" i="1"/>
  <c r="C157" i="1"/>
  <c r="C165" i="1"/>
  <c r="C147" i="1"/>
  <c r="C109" i="1"/>
  <c r="C94" i="1"/>
  <c r="C93" i="1"/>
  <c r="C92" i="1"/>
  <c r="C37" i="1"/>
  <c r="C19" i="1" s="1"/>
  <c r="C91" i="1" l="1"/>
  <c r="C156" i="1"/>
  <c r="C15" i="1"/>
  <c r="C174" i="1"/>
  <c r="C14" i="1"/>
  <c r="C12" i="1"/>
  <c r="C13" i="1"/>
  <c r="C11" i="1"/>
  <c r="C10" i="1" s="1"/>
</calcChain>
</file>

<file path=xl/sharedStrings.xml><?xml version="1.0" encoding="utf-8"?>
<sst xmlns="http://schemas.openxmlformats.org/spreadsheetml/2006/main" count="321" uniqueCount="94">
  <si>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</si>
  <si>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</si>
  <si>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рублей</t>
  </si>
  <si>
    <t xml:space="preserve">№ строки целевых
показателей, на
достижение
которых
направляются
мероприятия
</t>
  </si>
  <si>
    <t>ПЛАН МЕРОПРИЯТИЙ</t>
  </si>
  <si>
    <t>ПО ВЫПОЛНЕНИЮ МУНИЦИПАЛЬНОЙ ПРОГРАММЫ</t>
  </si>
  <si>
    <t>«ЭФФЕКТИВНОЕ УПРАВЛЕНИЕ ОРГАНАМИ МЕСТНОГО САМОУПРАВЛЕНИЯ КОРШУНОВСКОГО</t>
  </si>
  <si>
    <t>СЕЛЬСКОГО ПОСЕЛЕНИЯ</t>
  </si>
  <si>
    <t>1.</t>
  </si>
  <si>
    <t>2016 г.</t>
  </si>
  <si>
    <t>2017 г.</t>
  </si>
  <si>
    <t>2018 г.</t>
  </si>
  <si>
    <t>2019 г.</t>
  </si>
  <si>
    <t>2020 г.</t>
  </si>
  <si>
    <t>2021 г.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</si>
  <si>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</si>
  <si>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</si>
  <si>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</si>
  <si>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</si>
  <si>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</si>
  <si>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</si>
  <si>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</si>
  <si>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</si>
  <si>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</si>
  <si>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</si>
  <si>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Мероприятие 1
"Выполнение работ по ремонту дорожного покрытия и содержанию автомобильных дорог общего пользования местного значения, мостового сооружения" всего, из них:</t>
  </si>
  <si>
    <t>Мероприятие 2
"Организация уличного освещения" всего, из них:</t>
  </si>
  <si>
    <t>Мероприятие 2
"Прочие мероприятия по благоустройству" всего, из них:</t>
  </si>
  <si>
    <t>Мероприятие 1
"Обеспечение деятельности культуры" всего, из них:</t>
  </si>
  <si>
    <t>Мероприятие 2
"Обеспечение деятельности библиотек" всего, из них:</t>
  </si>
  <si>
    <t>ВСЕГО ПО ПОДПРОГРАММЕ 4                                   "Обеспечение общественной безопасности" всего, в том числе:</t>
  </si>
  <si>
    <t>ВСЕГО ПО МУНИЦИПАЛЬНОЙ ПРОГРАММЕ ВСЕГО, в том числе:</t>
  </si>
  <si>
    <t>ВСЕГО ПО ПОДПРОГРАММЕ 1                                   "Развитие транспортного комплекса и дорожного хозяйства Коршуновского сельского поселения" всего, в том числе:</t>
  </si>
  <si>
    <t>ВСЕГО ПО ПОДПРОГРАММЕ 2                                   "Жилищно-коммунальное хозяйство" всего, в том числе:</t>
  </si>
  <si>
    <t>ВСЕГО ПО ПОДПРОГРАММЕ 3                                   "Обеспечение деятельности культуры" всего, в том числе:</t>
  </si>
  <si>
    <t>федеральный бюджет</t>
  </si>
  <si>
    <t>12.</t>
  </si>
  <si>
    <t>ВСЕГО ПО ПОДПРОГРАММЕ 5                                   "Развитие земельных и имущественных отношений на территории Коршуновского сельского поселения" всего, в том числе:</t>
  </si>
  <si>
    <t>13.</t>
  </si>
  <si>
    <t>14.</t>
  </si>
  <si>
    <t>Мероприятие 1
"Обеспечение деятельности главы Коршуновского сельского поселения" всего, из них:</t>
  </si>
  <si>
    <t>Мероприятие 2
"Обеспечение деятельности администрации Коршуновского сельского поселения" всего, из них:</t>
  </si>
  <si>
    <t>15.</t>
  </si>
  <si>
    <t>16.</t>
  </si>
  <si>
    <t>17.</t>
  </si>
  <si>
    <t>ВСЕГО ПО ПОДПРОГРАММЕ 7                                   "Развитие архивного дела" всего, в том числе:</t>
  </si>
  <si>
    <t>18.</t>
  </si>
  <si>
    <t>Мероприятие 1
"Формирование документов в архивный фонд" всего, из них:</t>
  </si>
  <si>
    <t>19.</t>
  </si>
  <si>
    <t>20.</t>
  </si>
  <si>
    <t>ВСЕГО ПО ПОДПРОГРАММЕ 8                                   "Социальная политика" всего, в том числе:</t>
  </si>
  <si>
    <t>Мероприятие 1
"Осуществление выплаты доплат к пенсиям выборных лиц и муниципальных служащих" всего, из них:</t>
  </si>
  <si>
    <t>21.</t>
  </si>
  <si>
    <t>22.</t>
  </si>
  <si>
    <t>ВСЕГО ПО ПОДПРОГРАММЕ 9                                   "Регулирование межбюджетных отношений" всего, в том числе:</t>
  </si>
  <si>
    <t>Мероприятие 1
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 всего, из них:</t>
  </si>
  <si>
    <t>23.</t>
  </si>
  <si>
    <t>ВСЕГО ПО ПОДПРОГРАММЕ 10                                   "Развитие физической культуры и спорта в Коршуновском сельском поселении" всего, в том числе:</t>
  </si>
  <si>
    <t>Мероприятие 1
"Содержание мест захоронения" всего, из них:</t>
  </si>
  <si>
    <t>ВСЕГО ПО ПОДПРОГРАММЕ 6                                   "Создание условий для эффективного функционирования системы органов местного самоуправления" всего, в том числе:</t>
  </si>
  <si>
    <t>Мероприятие 3
"Осуществление областных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 всего, из них:</t>
  </si>
  <si>
    <t>2022 г.</t>
  </si>
  <si>
    <t>Мероприятие 3
"Отдельные мероприятия в области речного транспорта" всего, из них:</t>
  </si>
  <si>
    <t>Мероприятие 1
"Осуществление первичного воинского учета" всего, из них:</t>
  </si>
  <si>
    <t>Мероприятие 2
"Осуществление мероприятий по защите населения и территории от чрезвычайных ситуаций природного и техногенного характера" всего, из них:</t>
  </si>
  <si>
    <t>Мероприятие 4
"Содержание муниципальной собственности" всего, из них:</t>
  </si>
  <si>
    <t>24.</t>
  </si>
  <si>
    <t>25.</t>
  </si>
  <si>
    <t>26.</t>
  </si>
  <si>
    <t>27.</t>
  </si>
  <si>
    <t>НА 2016 - 2023 ГОДЫ»</t>
  </si>
  <si>
    <t xml:space="preserve">Приложение № 2
К муниципальной программе «Эффективное управление органами местного самоуправления Коршуновскогосельского поселения на 2016 -2023 годы»
</t>
  </si>
  <si>
    <t>2023 г.</t>
  </si>
  <si>
    <t>Мероприятие 3
"Строительство, реконструкция, капитальный и текущий ремонты объектов муниципальной собственности" всего, из них:</t>
  </si>
  <si>
    <t>28.</t>
  </si>
  <si>
    <t>1.21.</t>
  </si>
  <si>
    <t>1.22.</t>
  </si>
  <si>
    <t>1.23.</t>
  </si>
  <si>
    <t>2.21.</t>
  </si>
  <si>
    <t>2.22.</t>
  </si>
  <si>
    <t>2.23.</t>
  </si>
  <si>
    <t>3.21.</t>
  </si>
  <si>
    <t>3.22.</t>
  </si>
  <si>
    <t>4.21.</t>
  </si>
  <si>
    <t>4.22.</t>
  </si>
  <si>
    <t>6.21.</t>
  </si>
  <si>
    <t>6.22.</t>
  </si>
  <si>
    <t>6.23.</t>
  </si>
  <si>
    <t>6.24.</t>
  </si>
  <si>
    <t>7.21.</t>
  </si>
  <si>
    <t>8.21.</t>
  </si>
  <si>
    <t>9.21.</t>
  </si>
  <si>
    <t>228 100.00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</si>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</sst>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3" fillId="2" borderId="1" xfId="0" applyNumberFormat="1" applyFont="1" applyFill="1" applyBorder="1"/>
    <xf numFmtId="0" fontId="3" fillId="0" borderId="1" xfId="0" applyFont="1" applyBorder="1"/>
    <xf numFmtId="4" fontId="0" fillId="0" borderId="0" xfId="0" applyNumberFormat="1"/>
    <xf numFmtId="4" fontId="2" fillId="3" borderId="1" xfId="0" applyNumberFormat="1" applyFont="1" applyFill="1" applyBorder="1"/>
    <xf numFmtId="4" fontId="3" fillId="3" borderId="1" xfId="0" applyNumberFormat="1" applyFont="1" applyFill="1" applyBorder="1"/>
    <xf numFmtId="4" fontId="4" fillId="0" borderId="1" xfId="0" applyNumberFormat="1" applyFont="1" applyBorder="1"/>
    <xf numFmtId="4" fontId="4" fillId="3" borderId="1" xfId="0" applyNumberFormat="1" applyFont="1" applyFill="1" applyBorder="1"/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3"/>
  <sheetViews>
    <sheetView tabSelected="1" view="pageBreakPreview" zoomScaleSheetLayoutView="100" workbookViewId="0">
      <selection activeCell="C254" sqref="C254"/>
    </sheetView>
  </sheetViews>
  <sheetFormatPr defaultRowHeight="15" x14ac:dyDescent="0.25"/>
  <cols>
    <col min="2" max="2" width="54" customWidth="1"/>
    <col min="3" max="3" width="28.28515625" customWidth="1"/>
    <col min="4" max="4" width="24.42578125" customWidth="1"/>
    <col min="5" max="5" width="17.5703125" customWidth="1"/>
    <col min="10" max="10" width="23.85546875" customWidth="1"/>
  </cols>
  <sheetData>
    <row r="1" spans="1:4" ht="61.5" customHeight="1" x14ac:dyDescent="0.25">
      <c r="A1" s="2"/>
      <c r="B1" s="2"/>
      <c r="C1" s="30" t="s">
        <v>71</v>
      </c>
      <c r="D1" s="31"/>
    </row>
    <row r="2" spans="1:4" ht="15.75" x14ac:dyDescent="0.25">
      <c r="A2" s="26" t="s">
        <v>4</v>
      </c>
      <c r="B2" s="26"/>
      <c r="C2" s="26"/>
      <c r="D2" s="26"/>
    </row>
    <row r="3" spans="1:4" ht="15.75" x14ac:dyDescent="0.25">
      <c r="A3" s="26" t="s">
        <v>5</v>
      </c>
      <c r="B3" s="26"/>
      <c r="C3" s="26"/>
      <c r="D3" s="26"/>
    </row>
    <row r="4" spans="1:4" ht="15.75" x14ac:dyDescent="0.25">
      <c r="A4" s="26" t="s">
        <v>6</v>
      </c>
      <c r="B4" s="26"/>
      <c r="C4" s="26"/>
      <c r="D4" s="26"/>
    </row>
    <row r="5" spans="1:4" ht="15.75" x14ac:dyDescent="0.25">
      <c r="A5" s="26" t="s">
        <v>7</v>
      </c>
      <c r="B5" s="26"/>
      <c r="C5" s="26"/>
      <c r="D5" s="26"/>
    </row>
    <row r="6" spans="1:4" ht="15.75" x14ac:dyDescent="0.25">
      <c r="A6" s="26" t="s">
        <v>70</v>
      </c>
      <c r="B6" s="26"/>
      <c r="C6" s="26"/>
      <c r="D6" s="26"/>
    </row>
    <row r="7" spans="1:4" ht="15.75" x14ac:dyDescent="0.25">
      <c r="A7" s="25"/>
      <c r="B7" s="25"/>
      <c r="C7" s="25"/>
      <c r="D7" s="25"/>
    </row>
    <row r="8" spans="1:4" ht="111.75" customHeight="1" x14ac:dyDescent="0.25">
      <c r="A8" s="1" t="s">
        <v>0</v>
      </c>
      <c r="B8" s="1" t="s">
        <v>1</v>
      </c>
      <c r="C8" s="1" t="s">
        <v>2</v>
      </c>
      <c r="D8" s="1" t="s">
        <v>3</v>
      </c>
    </row>
    <row r="9" spans="1:4" ht="15.75" x14ac:dyDescent="0.25">
      <c r="A9" s="4">
        <v>1</v>
      </c>
      <c r="B9" s="4">
        <v>2</v>
      </c>
      <c r="C9" s="4">
        <v>3</v>
      </c>
      <c r="D9" s="4">
        <v>4</v>
      </c>
    </row>
    <row r="10" spans="1:4" ht="33" customHeight="1" x14ac:dyDescent="0.25">
      <c r="A10" s="16" t="s">
        <v>8</v>
      </c>
      <c r="B10" s="5" t="s">
        <v>31</v>
      </c>
      <c r="C10" s="9" t="e">
        <f>C11+C12+C13+C14+C15+C16+C17+C18</f>
        <v>#VALUE!</v>
      </c>
      <c r="D10" s="27"/>
    </row>
    <row r="11" spans="1:4" ht="15.75" x14ac:dyDescent="0.25">
      <c r="A11" s="17"/>
      <c r="B11" s="3" t="s">
        <v>9</v>
      </c>
      <c r="C11" s="7">
        <f t="shared" ref="C11:C15" si="0">C20+C56+C92+C119+C148+C157+C202+C220+C238+C256</f>
        <v>5744370</v>
      </c>
      <c r="D11" s="28"/>
    </row>
    <row r="12" spans="1:4" ht="15.75" x14ac:dyDescent="0.25">
      <c r="A12" s="17"/>
      <c r="B12" s="3" t="s">
        <v>10</v>
      </c>
      <c r="C12" s="7">
        <f t="shared" si="0"/>
        <v>7178220</v>
      </c>
      <c r="D12" s="28"/>
    </row>
    <row r="13" spans="1:4" ht="15.75" x14ac:dyDescent="0.25">
      <c r="A13" s="17"/>
      <c r="B13" s="3" t="s">
        <v>11</v>
      </c>
      <c r="C13" s="7">
        <f t="shared" si="0"/>
        <v>7485929.0299999993</v>
      </c>
      <c r="D13" s="28"/>
    </row>
    <row r="14" spans="1:4" ht="15.75" x14ac:dyDescent="0.25">
      <c r="A14" s="17"/>
      <c r="B14" s="3" t="s">
        <v>12</v>
      </c>
      <c r="C14" s="7">
        <f t="shared" si="0"/>
        <v>10512840.310000001</v>
      </c>
      <c r="D14" s="28"/>
    </row>
    <row r="15" spans="1:4" ht="15.75" x14ac:dyDescent="0.25">
      <c r="A15" s="17"/>
      <c r="B15" s="3" t="s">
        <v>13</v>
      </c>
      <c r="C15" s="7">
        <f t="shared" si="0"/>
        <v>12554065.030000001</v>
      </c>
      <c r="D15" s="28"/>
    </row>
    <row r="16" spans="1:4" ht="15.75" x14ac:dyDescent="0.25">
      <c r="A16" s="17"/>
      <c r="B16" s="3" t="s">
        <v>14</v>
      </c>
      <c r="C16" s="7">
        <v>12400778.82</v>
      </c>
      <c r="D16" s="28"/>
    </row>
    <row r="17" spans="1:4" ht="15.75" x14ac:dyDescent="0.25">
      <c r="A17" s="17"/>
      <c r="B17" s="3" t="s">
        <v>61</v>
      </c>
      <c r="C17" s="7" t="e">
        <f>C26+C62+C98+C125+C154+C163+C208+C226+C244+C262</f>
        <v>#VALUE!</v>
      </c>
      <c r="D17" s="28"/>
    </row>
    <row r="18" spans="1:4" ht="15.75" x14ac:dyDescent="0.25">
      <c r="A18" s="18"/>
      <c r="B18" s="3" t="s">
        <v>72</v>
      </c>
      <c r="C18" s="7">
        <f>C27+C63+C99+C126+C155+C164+C209+C227+C245+C263</f>
        <v>10422660</v>
      </c>
      <c r="D18" s="29"/>
    </row>
    <row r="19" spans="1:4" ht="62.25" customHeight="1" x14ac:dyDescent="0.25">
      <c r="A19" s="16" t="s">
        <v>15</v>
      </c>
      <c r="B19" s="5" t="s">
        <v>32</v>
      </c>
      <c r="C19" s="9">
        <f>C28+C37+C46</f>
        <v>7936562.4500000002</v>
      </c>
      <c r="D19" s="19" t="s">
        <v>8</v>
      </c>
    </row>
    <row r="20" spans="1:4" ht="15.75" x14ac:dyDescent="0.25">
      <c r="A20" s="17"/>
      <c r="B20" s="3" t="s">
        <v>9</v>
      </c>
      <c r="C20" s="7">
        <f t="shared" ref="C20:C27" si="1">C29+C38+C47</f>
        <v>623540.72</v>
      </c>
      <c r="D20" s="20"/>
    </row>
    <row r="21" spans="1:4" ht="15.75" x14ac:dyDescent="0.25">
      <c r="A21" s="17"/>
      <c r="B21" s="3" t="s">
        <v>10</v>
      </c>
      <c r="C21" s="7">
        <f t="shared" si="1"/>
        <v>465600</v>
      </c>
      <c r="D21" s="20"/>
    </row>
    <row r="22" spans="1:4" ht="15.75" x14ac:dyDescent="0.25">
      <c r="A22" s="17"/>
      <c r="B22" s="3" t="s">
        <v>11</v>
      </c>
      <c r="C22" s="7">
        <f t="shared" si="1"/>
        <v>1576892.12</v>
      </c>
      <c r="D22" s="20"/>
    </row>
    <row r="23" spans="1:4" ht="15.75" x14ac:dyDescent="0.25">
      <c r="A23" s="17"/>
      <c r="B23" s="3" t="s">
        <v>12</v>
      </c>
      <c r="C23" s="7">
        <f t="shared" si="1"/>
        <v>2038406.19</v>
      </c>
      <c r="D23" s="20"/>
    </row>
    <row r="24" spans="1:4" ht="15.75" x14ac:dyDescent="0.25">
      <c r="A24" s="17"/>
      <c r="B24" s="3" t="s">
        <v>13</v>
      </c>
      <c r="C24" s="7">
        <f t="shared" si="1"/>
        <v>894423.39</v>
      </c>
      <c r="D24" s="20"/>
    </row>
    <row r="25" spans="1:4" ht="15.75" x14ac:dyDescent="0.25">
      <c r="A25" s="17"/>
      <c r="B25" s="3" t="s">
        <v>14</v>
      </c>
      <c r="C25" s="7">
        <v>1063300.03</v>
      </c>
      <c r="D25" s="20"/>
    </row>
    <row r="26" spans="1:4" ht="15.75" x14ac:dyDescent="0.25">
      <c r="A26" s="17"/>
      <c r="B26" s="3" t="s">
        <v>61</v>
      </c>
      <c r="C26" s="7">
        <f t="shared" si="1"/>
        <v>617300</v>
      </c>
      <c r="D26" s="20"/>
    </row>
    <row r="27" spans="1:4" ht="15.75" x14ac:dyDescent="0.25">
      <c r="A27" s="18"/>
      <c r="B27" s="3" t="s">
        <v>72</v>
      </c>
      <c r="C27" s="7">
        <f t="shared" si="1"/>
        <v>657100</v>
      </c>
      <c r="D27" s="21"/>
    </row>
    <row r="28" spans="1:4" ht="79.5" customHeight="1" x14ac:dyDescent="0.25">
      <c r="A28" s="16" t="s">
        <v>16</v>
      </c>
      <c r="B28" s="6" t="s">
        <v>25</v>
      </c>
      <c r="C28" s="8">
        <f>SUM(C29:C36)</f>
        <v>7494581.7999999998</v>
      </c>
      <c r="D28" s="19" t="s">
        <v>75</v>
      </c>
    </row>
    <row r="29" spans="1:4" ht="15.75" x14ac:dyDescent="0.25">
      <c r="A29" s="17"/>
      <c r="B29" s="3" t="s">
        <v>9</v>
      </c>
      <c r="C29" s="7">
        <v>623540.72</v>
      </c>
      <c r="D29" s="20"/>
    </row>
    <row r="30" spans="1:4" ht="15.75" x14ac:dyDescent="0.25">
      <c r="A30" s="17"/>
      <c r="B30" s="3" t="s">
        <v>10</v>
      </c>
      <c r="C30" s="7">
        <v>465600</v>
      </c>
      <c r="D30" s="20"/>
    </row>
    <row r="31" spans="1:4" ht="15.75" x14ac:dyDescent="0.25">
      <c r="A31" s="17"/>
      <c r="B31" s="3" t="s">
        <v>11</v>
      </c>
      <c r="C31" s="7">
        <v>1576892.12</v>
      </c>
      <c r="D31" s="20"/>
    </row>
    <row r="32" spans="1:4" ht="15.75" x14ac:dyDescent="0.25">
      <c r="A32" s="17"/>
      <c r="B32" s="3" t="s">
        <v>12</v>
      </c>
      <c r="C32" s="7">
        <v>2028725.54</v>
      </c>
      <c r="D32" s="20"/>
    </row>
    <row r="33" spans="1:4" ht="15.75" x14ac:dyDescent="0.25">
      <c r="A33" s="17"/>
      <c r="B33" s="3" t="s">
        <v>13</v>
      </c>
      <c r="C33" s="7">
        <v>602423.39</v>
      </c>
      <c r="D33" s="20"/>
    </row>
    <row r="34" spans="1:4" ht="15.75" x14ac:dyDescent="0.25">
      <c r="A34" s="17"/>
      <c r="B34" s="3" t="s">
        <v>14</v>
      </c>
      <c r="C34" s="7">
        <v>1018300.03</v>
      </c>
      <c r="D34" s="20"/>
    </row>
    <row r="35" spans="1:4" ht="15.75" x14ac:dyDescent="0.25">
      <c r="A35" s="17"/>
      <c r="B35" s="3" t="s">
        <v>61</v>
      </c>
      <c r="C35" s="7">
        <v>570500</v>
      </c>
      <c r="D35" s="20"/>
    </row>
    <row r="36" spans="1:4" ht="15.75" x14ac:dyDescent="0.25">
      <c r="A36" s="18"/>
      <c r="B36" s="3" t="s">
        <v>72</v>
      </c>
      <c r="C36" s="7">
        <v>608600</v>
      </c>
      <c r="D36" s="21"/>
    </row>
    <row r="37" spans="1:4" ht="34.5" customHeight="1" x14ac:dyDescent="0.25">
      <c r="A37" s="16" t="s">
        <v>17</v>
      </c>
      <c r="B37" s="6" t="s">
        <v>26</v>
      </c>
      <c r="C37" s="8">
        <f>SUM(C38:C45)</f>
        <v>191980.65</v>
      </c>
      <c r="D37" s="19" t="s">
        <v>76</v>
      </c>
    </row>
    <row r="38" spans="1:4" ht="15.75" x14ac:dyDescent="0.25">
      <c r="A38" s="17"/>
      <c r="B38" s="3" t="s">
        <v>9</v>
      </c>
      <c r="C38" s="7">
        <v>0</v>
      </c>
      <c r="D38" s="20"/>
    </row>
    <row r="39" spans="1:4" ht="15.75" x14ac:dyDescent="0.25">
      <c r="A39" s="17"/>
      <c r="B39" s="3" t="s">
        <v>10</v>
      </c>
      <c r="C39" s="7">
        <v>0</v>
      </c>
      <c r="D39" s="20"/>
    </row>
    <row r="40" spans="1:4" ht="15.75" x14ac:dyDescent="0.25">
      <c r="A40" s="17"/>
      <c r="B40" s="3" t="s">
        <v>11</v>
      </c>
      <c r="C40" s="7">
        <v>0</v>
      </c>
      <c r="D40" s="20"/>
    </row>
    <row r="41" spans="1:4" ht="15.75" x14ac:dyDescent="0.25">
      <c r="A41" s="17"/>
      <c r="B41" s="3" t="s">
        <v>12</v>
      </c>
      <c r="C41" s="7">
        <v>9680.65</v>
      </c>
      <c r="D41" s="20"/>
    </row>
    <row r="42" spans="1:4" ht="15.75" x14ac:dyDescent="0.25">
      <c r="A42" s="17"/>
      <c r="B42" s="3" t="s">
        <v>13</v>
      </c>
      <c r="C42" s="7">
        <v>42000</v>
      </c>
      <c r="D42" s="20"/>
    </row>
    <row r="43" spans="1:4" ht="15.75" x14ac:dyDescent="0.25">
      <c r="A43" s="17"/>
      <c r="B43" s="3" t="s">
        <v>14</v>
      </c>
      <c r="C43" s="7">
        <v>45000</v>
      </c>
      <c r="D43" s="20"/>
    </row>
    <row r="44" spans="1:4" ht="15.75" x14ac:dyDescent="0.25">
      <c r="A44" s="17"/>
      <c r="B44" s="3" t="s">
        <v>61</v>
      </c>
      <c r="C44" s="7">
        <v>46800</v>
      </c>
      <c r="D44" s="20"/>
    </row>
    <row r="45" spans="1:4" ht="15.75" x14ac:dyDescent="0.25">
      <c r="A45" s="18"/>
      <c r="B45" s="3" t="s">
        <v>72</v>
      </c>
      <c r="C45" s="7">
        <v>48500</v>
      </c>
      <c r="D45" s="21"/>
    </row>
    <row r="46" spans="1:4" ht="47.25" x14ac:dyDescent="0.25">
      <c r="A46" s="16" t="s">
        <v>18</v>
      </c>
      <c r="B46" s="6" t="s">
        <v>62</v>
      </c>
      <c r="C46" s="8">
        <f>SUM(C47:C54)</f>
        <v>250000</v>
      </c>
      <c r="D46" s="19" t="s">
        <v>77</v>
      </c>
    </row>
    <row r="47" spans="1:4" ht="15.75" x14ac:dyDescent="0.25">
      <c r="A47" s="17"/>
      <c r="B47" s="3" t="s">
        <v>9</v>
      </c>
      <c r="C47" s="7">
        <v>0</v>
      </c>
      <c r="D47" s="20"/>
    </row>
    <row r="48" spans="1:4" ht="15.75" x14ac:dyDescent="0.25">
      <c r="A48" s="17"/>
      <c r="B48" s="3" t="s">
        <v>10</v>
      </c>
      <c r="C48" s="7">
        <v>0</v>
      </c>
      <c r="D48" s="20"/>
    </row>
    <row r="49" spans="1:4" ht="15.75" x14ac:dyDescent="0.25">
      <c r="A49" s="17"/>
      <c r="B49" s="3" t="s">
        <v>11</v>
      </c>
      <c r="C49" s="7">
        <v>0</v>
      </c>
      <c r="D49" s="20"/>
    </row>
    <row r="50" spans="1:4" ht="15.75" x14ac:dyDescent="0.25">
      <c r="A50" s="17"/>
      <c r="B50" s="3" t="s">
        <v>12</v>
      </c>
      <c r="C50" s="7">
        <v>0</v>
      </c>
      <c r="D50" s="20"/>
    </row>
    <row r="51" spans="1:4" ht="15.75" x14ac:dyDescent="0.25">
      <c r="A51" s="17"/>
      <c r="B51" s="3" t="s">
        <v>13</v>
      </c>
      <c r="C51" s="7">
        <v>250000</v>
      </c>
      <c r="D51" s="20"/>
    </row>
    <row r="52" spans="1:4" ht="15.75" x14ac:dyDescent="0.25">
      <c r="A52" s="17"/>
      <c r="B52" s="3" t="s">
        <v>14</v>
      </c>
      <c r="C52" s="7">
        <v>0</v>
      </c>
      <c r="D52" s="20"/>
    </row>
    <row r="53" spans="1:4" ht="15.75" x14ac:dyDescent="0.25">
      <c r="A53" s="17"/>
      <c r="B53" s="3" t="s">
        <v>61</v>
      </c>
      <c r="C53" s="7">
        <v>0</v>
      </c>
      <c r="D53" s="20"/>
    </row>
    <row r="54" spans="1:4" ht="15.75" x14ac:dyDescent="0.25">
      <c r="A54" s="18"/>
      <c r="B54" s="3" t="s">
        <v>72</v>
      </c>
      <c r="C54" s="7">
        <v>0</v>
      </c>
      <c r="D54" s="21"/>
    </row>
    <row r="55" spans="1:4" ht="60" customHeight="1" x14ac:dyDescent="0.25">
      <c r="A55" s="16" t="s">
        <v>19</v>
      </c>
      <c r="B55" s="5" t="s">
        <v>33</v>
      </c>
      <c r="C55" s="9">
        <f>C56+C57+C58+C59+C60+C61+C62+C63</f>
        <v>6922227.290000001</v>
      </c>
      <c r="D55" s="19" t="s">
        <v>15</v>
      </c>
    </row>
    <row r="56" spans="1:4" ht="15.75" x14ac:dyDescent="0.25">
      <c r="A56" s="17"/>
      <c r="B56" s="3" t="s">
        <v>9</v>
      </c>
      <c r="C56" s="7">
        <f t="shared" ref="C56:C63" si="2">C65+C74+C83</f>
        <v>156513.54</v>
      </c>
      <c r="D56" s="20"/>
    </row>
    <row r="57" spans="1:4" ht="15.75" x14ac:dyDescent="0.25">
      <c r="A57" s="17"/>
      <c r="B57" s="3" t="s">
        <v>10</v>
      </c>
      <c r="C57" s="7">
        <f t="shared" si="2"/>
        <v>1117272.08</v>
      </c>
      <c r="D57" s="20"/>
    </row>
    <row r="58" spans="1:4" ht="15.75" x14ac:dyDescent="0.25">
      <c r="A58" s="17"/>
      <c r="B58" s="3" t="s">
        <v>11</v>
      </c>
      <c r="C58" s="7">
        <f t="shared" si="2"/>
        <v>369416.27</v>
      </c>
      <c r="D58" s="20"/>
    </row>
    <row r="59" spans="1:4" ht="15.75" x14ac:dyDescent="0.25">
      <c r="A59" s="17"/>
      <c r="B59" s="3" t="s">
        <v>12</v>
      </c>
      <c r="C59" s="7">
        <f t="shared" si="2"/>
        <v>263433.8</v>
      </c>
      <c r="D59" s="20"/>
    </row>
    <row r="60" spans="1:4" ht="15.75" x14ac:dyDescent="0.25">
      <c r="A60" s="17"/>
      <c r="B60" s="3" t="s">
        <v>13</v>
      </c>
      <c r="C60" s="7">
        <f t="shared" si="2"/>
        <v>2721815</v>
      </c>
      <c r="D60" s="20"/>
    </row>
    <row r="61" spans="1:4" ht="15.75" x14ac:dyDescent="0.25">
      <c r="A61" s="17"/>
      <c r="B61" s="3" t="s">
        <v>14</v>
      </c>
      <c r="C61" s="7">
        <v>1205162.6000000001</v>
      </c>
      <c r="D61" s="20"/>
    </row>
    <row r="62" spans="1:4" ht="15.75" x14ac:dyDescent="0.25">
      <c r="A62" s="17"/>
      <c r="B62" s="3" t="s">
        <v>61</v>
      </c>
      <c r="C62" s="7">
        <f t="shared" si="2"/>
        <v>475514</v>
      </c>
      <c r="D62" s="20"/>
    </row>
    <row r="63" spans="1:4" ht="15.75" x14ac:dyDescent="0.25">
      <c r="A63" s="18"/>
      <c r="B63" s="3" t="s">
        <v>72</v>
      </c>
      <c r="C63" s="7">
        <f t="shared" si="2"/>
        <v>613100</v>
      </c>
      <c r="D63" s="21"/>
    </row>
    <row r="64" spans="1:4" ht="31.5" x14ac:dyDescent="0.25">
      <c r="A64" s="16" t="s">
        <v>20</v>
      </c>
      <c r="B64" s="6" t="s">
        <v>58</v>
      </c>
      <c r="C64" s="8">
        <f>SUM(C65:C72)</f>
        <v>65000</v>
      </c>
      <c r="D64" s="19" t="s">
        <v>78</v>
      </c>
    </row>
    <row r="65" spans="1:4" ht="15.75" x14ac:dyDescent="0.25">
      <c r="A65" s="17"/>
      <c r="B65" s="3" t="s">
        <v>9</v>
      </c>
      <c r="C65" s="7">
        <v>0</v>
      </c>
      <c r="D65" s="20"/>
    </row>
    <row r="66" spans="1:4" ht="15.75" x14ac:dyDescent="0.25">
      <c r="A66" s="17"/>
      <c r="B66" s="3" t="s">
        <v>10</v>
      </c>
      <c r="C66" s="7">
        <v>0</v>
      </c>
      <c r="D66" s="20"/>
    </row>
    <row r="67" spans="1:4" ht="15.75" x14ac:dyDescent="0.25">
      <c r="A67" s="17"/>
      <c r="B67" s="3" t="s">
        <v>11</v>
      </c>
      <c r="C67" s="7">
        <v>0</v>
      </c>
      <c r="D67" s="20"/>
    </row>
    <row r="68" spans="1:4" ht="15.75" x14ac:dyDescent="0.25">
      <c r="A68" s="17"/>
      <c r="B68" s="3" t="s">
        <v>12</v>
      </c>
      <c r="C68" s="7">
        <v>2500</v>
      </c>
      <c r="D68" s="20"/>
    </row>
    <row r="69" spans="1:4" ht="15.75" x14ac:dyDescent="0.25">
      <c r="A69" s="17"/>
      <c r="B69" s="3" t="s">
        <v>13</v>
      </c>
      <c r="C69" s="7">
        <v>62500</v>
      </c>
      <c r="D69" s="20"/>
    </row>
    <row r="70" spans="1:4" ht="15.75" x14ac:dyDescent="0.25">
      <c r="A70" s="17"/>
      <c r="B70" s="3" t="s">
        <v>14</v>
      </c>
      <c r="C70" s="7">
        <v>0</v>
      </c>
      <c r="D70" s="20"/>
    </row>
    <row r="71" spans="1:4" ht="15.75" x14ac:dyDescent="0.25">
      <c r="A71" s="17"/>
      <c r="B71" s="3" t="s">
        <v>61</v>
      </c>
      <c r="C71" s="7">
        <v>0</v>
      </c>
      <c r="D71" s="20"/>
    </row>
    <row r="72" spans="1:4" ht="15.75" x14ac:dyDescent="0.25">
      <c r="A72" s="18"/>
      <c r="B72" s="3" t="s">
        <v>72</v>
      </c>
      <c r="C72" s="7">
        <v>0</v>
      </c>
      <c r="D72" s="21"/>
    </row>
    <row r="73" spans="1:4" ht="47.25" x14ac:dyDescent="0.25">
      <c r="A73" s="16" t="s">
        <v>21</v>
      </c>
      <c r="B73" s="6" t="s">
        <v>27</v>
      </c>
      <c r="C73" s="8">
        <f>SUM(C74:C81)</f>
        <v>4259786.6900000004</v>
      </c>
      <c r="D73" s="19" t="s">
        <v>79</v>
      </c>
    </row>
    <row r="74" spans="1:4" ht="15.75" x14ac:dyDescent="0.25">
      <c r="A74" s="17"/>
      <c r="B74" s="3" t="s">
        <v>9</v>
      </c>
      <c r="C74" s="7">
        <v>156513.54</v>
      </c>
      <c r="D74" s="20"/>
    </row>
    <row r="75" spans="1:4" ht="15.75" x14ac:dyDescent="0.25">
      <c r="A75" s="17"/>
      <c r="B75" s="3" t="s">
        <v>10</v>
      </c>
      <c r="C75" s="7">
        <v>1117272.08</v>
      </c>
      <c r="D75" s="20"/>
    </row>
    <row r="76" spans="1:4" ht="15.75" x14ac:dyDescent="0.25">
      <c r="A76" s="17"/>
      <c r="B76" s="3" t="s">
        <v>11</v>
      </c>
      <c r="C76" s="7">
        <v>369416.27</v>
      </c>
      <c r="D76" s="20"/>
    </row>
    <row r="77" spans="1:4" ht="15.75" x14ac:dyDescent="0.25">
      <c r="A77" s="17"/>
      <c r="B77" s="3" t="s">
        <v>12</v>
      </c>
      <c r="C77" s="7">
        <v>260933.8</v>
      </c>
      <c r="D77" s="20"/>
    </row>
    <row r="78" spans="1:4" ht="15.75" x14ac:dyDescent="0.25">
      <c r="A78" s="17"/>
      <c r="B78" s="3" t="s">
        <v>13</v>
      </c>
      <c r="C78" s="7">
        <v>1029315</v>
      </c>
      <c r="D78" s="20"/>
    </row>
    <row r="79" spans="1:4" ht="15.75" x14ac:dyDescent="0.25">
      <c r="A79" s="17"/>
      <c r="B79" s="3" t="s">
        <v>14</v>
      </c>
      <c r="C79" s="14">
        <v>237722</v>
      </c>
      <c r="D79" s="20"/>
    </row>
    <row r="80" spans="1:4" ht="15.75" x14ac:dyDescent="0.25">
      <c r="A80" s="17"/>
      <c r="B80" s="3" t="s">
        <v>61</v>
      </c>
      <c r="C80" s="7">
        <v>475514</v>
      </c>
      <c r="D80" s="20"/>
    </row>
    <row r="81" spans="1:4" ht="15.75" x14ac:dyDescent="0.25">
      <c r="A81" s="18"/>
      <c r="B81" s="3" t="s">
        <v>72</v>
      </c>
      <c r="C81" s="7">
        <v>613100</v>
      </c>
      <c r="D81" s="21"/>
    </row>
    <row r="82" spans="1:4" ht="63" x14ac:dyDescent="0.25">
      <c r="A82" s="16" t="s">
        <v>22</v>
      </c>
      <c r="B82" s="6" t="s">
        <v>73</v>
      </c>
      <c r="C82" s="13">
        <f>SUM(C83:C90)</f>
        <v>2597440.6</v>
      </c>
      <c r="D82" s="19" t="s">
        <v>80</v>
      </c>
    </row>
    <row r="83" spans="1:4" ht="15.75" x14ac:dyDescent="0.25">
      <c r="A83" s="17"/>
      <c r="B83" s="3" t="s">
        <v>9</v>
      </c>
      <c r="C83" s="7">
        <v>0</v>
      </c>
      <c r="D83" s="20"/>
    </row>
    <row r="84" spans="1:4" ht="15.75" x14ac:dyDescent="0.25">
      <c r="A84" s="17"/>
      <c r="B84" s="3" t="s">
        <v>10</v>
      </c>
      <c r="C84" s="7">
        <v>0</v>
      </c>
      <c r="D84" s="20"/>
    </row>
    <row r="85" spans="1:4" ht="15.75" x14ac:dyDescent="0.25">
      <c r="A85" s="17"/>
      <c r="B85" s="3" t="s">
        <v>11</v>
      </c>
      <c r="C85" s="7">
        <v>0</v>
      </c>
      <c r="D85" s="20"/>
    </row>
    <row r="86" spans="1:4" ht="15.75" x14ac:dyDescent="0.25">
      <c r="A86" s="17"/>
      <c r="B86" s="3" t="s">
        <v>12</v>
      </c>
      <c r="C86" s="7">
        <v>0</v>
      </c>
      <c r="D86" s="20"/>
    </row>
    <row r="87" spans="1:4" ht="15.75" x14ac:dyDescent="0.25">
      <c r="A87" s="17"/>
      <c r="B87" s="3" t="s">
        <v>13</v>
      </c>
      <c r="C87" s="7">
        <v>1630000</v>
      </c>
      <c r="D87" s="20"/>
    </row>
    <row r="88" spans="1:4" ht="15.75" x14ac:dyDescent="0.25">
      <c r="A88" s="17"/>
      <c r="B88" s="3" t="s">
        <v>14</v>
      </c>
      <c r="C88" s="15">
        <v>967440.6</v>
      </c>
      <c r="D88" s="20"/>
    </row>
    <row r="89" spans="1:4" ht="15.75" x14ac:dyDescent="0.25">
      <c r="A89" s="17"/>
      <c r="B89" s="3" t="s">
        <v>61</v>
      </c>
      <c r="C89" s="7">
        <v>0</v>
      </c>
      <c r="D89" s="20"/>
    </row>
    <row r="90" spans="1:4" ht="15.75" x14ac:dyDescent="0.25">
      <c r="A90" s="18"/>
      <c r="B90" s="3" t="s">
        <v>72</v>
      </c>
      <c r="C90" s="7">
        <v>0</v>
      </c>
      <c r="D90" s="21"/>
    </row>
    <row r="91" spans="1:4" ht="49.5" customHeight="1" x14ac:dyDescent="0.25">
      <c r="A91" s="16" t="s">
        <v>23</v>
      </c>
      <c r="B91" s="5" t="s">
        <v>34</v>
      </c>
      <c r="C91" s="9">
        <f>C92+C93+C94+C95+C96+C97+C98+C99</f>
        <v>20652959.48</v>
      </c>
      <c r="D91" s="19" t="s">
        <v>16</v>
      </c>
    </row>
    <row r="92" spans="1:4" ht="15.75" x14ac:dyDescent="0.25">
      <c r="A92" s="17"/>
      <c r="B92" s="3" t="s">
        <v>9</v>
      </c>
      <c r="C92" s="7">
        <f t="shared" ref="C92:C99" si="3">C101+C110</f>
        <v>1946828.17</v>
      </c>
      <c r="D92" s="20"/>
    </row>
    <row r="93" spans="1:4" ht="15.75" x14ac:dyDescent="0.25">
      <c r="A93" s="17"/>
      <c r="B93" s="3" t="s">
        <v>10</v>
      </c>
      <c r="C93" s="7">
        <f t="shared" si="3"/>
        <v>2239587.87</v>
      </c>
      <c r="D93" s="20"/>
    </row>
    <row r="94" spans="1:4" ht="15.75" x14ac:dyDescent="0.25">
      <c r="A94" s="17"/>
      <c r="B94" s="3" t="s">
        <v>11</v>
      </c>
      <c r="C94" s="7">
        <f t="shared" si="3"/>
        <v>2463884.94</v>
      </c>
      <c r="D94" s="20"/>
    </row>
    <row r="95" spans="1:4" ht="15.75" x14ac:dyDescent="0.25">
      <c r="A95" s="17"/>
      <c r="B95" s="3" t="s">
        <v>12</v>
      </c>
      <c r="C95" s="7">
        <f t="shared" si="3"/>
        <v>2779649</v>
      </c>
      <c r="D95" s="20"/>
    </row>
    <row r="96" spans="1:4" ht="15.75" x14ac:dyDescent="0.25">
      <c r="A96" s="17"/>
      <c r="B96" s="3" t="s">
        <v>13</v>
      </c>
      <c r="C96" s="7">
        <f t="shared" si="3"/>
        <v>3101614.5</v>
      </c>
      <c r="D96" s="20"/>
    </row>
    <row r="97" spans="1:4" ht="15.75" x14ac:dyDescent="0.25">
      <c r="A97" s="17"/>
      <c r="B97" s="3" t="s">
        <v>14</v>
      </c>
      <c r="C97" s="7">
        <v>2941200</v>
      </c>
      <c r="D97" s="20"/>
    </row>
    <row r="98" spans="1:4" ht="15.75" x14ac:dyDescent="0.25">
      <c r="A98" s="17"/>
      <c r="B98" s="3" t="s">
        <v>61</v>
      </c>
      <c r="C98" s="7">
        <f t="shared" si="3"/>
        <v>2070792</v>
      </c>
      <c r="D98" s="20"/>
    </row>
    <row r="99" spans="1:4" ht="15.75" x14ac:dyDescent="0.25">
      <c r="A99" s="18"/>
      <c r="B99" s="3" t="s">
        <v>72</v>
      </c>
      <c r="C99" s="7">
        <f t="shared" si="3"/>
        <v>3109403</v>
      </c>
      <c r="D99" s="21"/>
    </row>
    <row r="100" spans="1:4" ht="47.25" x14ac:dyDescent="0.25">
      <c r="A100" s="16" t="s">
        <v>24</v>
      </c>
      <c r="B100" s="6" t="s">
        <v>28</v>
      </c>
      <c r="C100" s="13">
        <f>SUM(C101:C108)</f>
        <v>14233976</v>
      </c>
      <c r="D100" s="19" t="s">
        <v>81</v>
      </c>
    </row>
    <row r="101" spans="1:4" ht="15.75" x14ac:dyDescent="0.25">
      <c r="A101" s="17"/>
      <c r="B101" s="3" t="s">
        <v>9</v>
      </c>
      <c r="C101" s="7">
        <v>1254591.71</v>
      </c>
      <c r="D101" s="20"/>
    </row>
    <row r="102" spans="1:4" ht="15.75" x14ac:dyDescent="0.25">
      <c r="A102" s="17"/>
      <c r="B102" s="3" t="s">
        <v>10</v>
      </c>
      <c r="C102" s="7">
        <v>1424707.36</v>
      </c>
      <c r="D102" s="20"/>
    </row>
    <row r="103" spans="1:4" ht="15.75" x14ac:dyDescent="0.25">
      <c r="A103" s="17"/>
      <c r="B103" s="3" t="s">
        <v>11</v>
      </c>
      <c r="C103" s="7">
        <v>1609836.43</v>
      </c>
      <c r="D103" s="20"/>
    </row>
    <row r="104" spans="1:4" ht="15.75" x14ac:dyDescent="0.25">
      <c r="A104" s="17"/>
      <c r="B104" s="3" t="s">
        <v>12</v>
      </c>
      <c r="C104" s="7">
        <v>1778589</v>
      </c>
      <c r="D104" s="20"/>
    </row>
    <row r="105" spans="1:4" ht="15.75" x14ac:dyDescent="0.25">
      <c r="A105" s="17"/>
      <c r="B105" s="3" t="s">
        <v>13</v>
      </c>
      <c r="C105" s="7">
        <v>2005884.5</v>
      </c>
      <c r="D105" s="20"/>
    </row>
    <row r="106" spans="1:4" ht="15.75" x14ac:dyDescent="0.25">
      <c r="A106" s="17"/>
      <c r="B106" s="3" t="s">
        <v>14</v>
      </c>
      <c r="C106" s="15">
        <v>2940500</v>
      </c>
      <c r="D106" s="20"/>
    </row>
    <row r="107" spans="1:4" ht="15.75" x14ac:dyDescent="0.25">
      <c r="A107" s="17"/>
      <c r="B107" s="3" t="s">
        <v>61</v>
      </c>
      <c r="C107" s="7">
        <v>1237310</v>
      </c>
      <c r="D107" s="20"/>
    </row>
    <row r="108" spans="1:4" ht="15.75" x14ac:dyDescent="0.25">
      <c r="A108" s="18"/>
      <c r="B108" s="3" t="s">
        <v>72</v>
      </c>
      <c r="C108" s="7">
        <v>1982557</v>
      </c>
      <c r="D108" s="21"/>
    </row>
    <row r="109" spans="1:4" ht="47.25" x14ac:dyDescent="0.25">
      <c r="A109" s="16" t="s">
        <v>36</v>
      </c>
      <c r="B109" s="6" t="s">
        <v>29</v>
      </c>
      <c r="C109" s="13">
        <f>SUM(C110:C117)</f>
        <v>7512083.4800000004</v>
      </c>
      <c r="D109" s="19" t="s">
        <v>82</v>
      </c>
    </row>
    <row r="110" spans="1:4" ht="15.75" x14ac:dyDescent="0.25">
      <c r="A110" s="17"/>
      <c r="B110" s="3" t="s">
        <v>9</v>
      </c>
      <c r="C110" s="7">
        <v>692236.46</v>
      </c>
      <c r="D110" s="20"/>
    </row>
    <row r="111" spans="1:4" ht="15.75" x14ac:dyDescent="0.25">
      <c r="A111" s="17"/>
      <c r="B111" s="3" t="s">
        <v>10</v>
      </c>
      <c r="C111" s="7">
        <v>814880.51</v>
      </c>
      <c r="D111" s="20"/>
    </row>
    <row r="112" spans="1:4" ht="15.75" x14ac:dyDescent="0.25">
      <c r="A112" s="17"/>
      <c r="B112" s="3" t="s">
        <v>11</v>
      </c>
      <c r="C112" s="7">
        <v>854048.51</v>
      </c>
      <c r="D112" s="20"/>
    </row>
    <row r="113" spans="1:5" ht="15.75" x14ac:dyDescent="0.25">
      <c r="A113" s="17"/>
      <c r="B113" s="3" t="s">
        <v>12</v>
      </c>
      <c r="C113" s="7">
        <v>1001060</v>
      </c>
      <c r="D113" s="20"/>
    </row>
    <row r="114" spans="1:5" ht="15.75" x14ac:dyDescent="0.25">
      <c r="A114" s="17"/>
      <c r="B114" s="3" t="s">
        <v>13</v>
      </c>
      <c r="C114" s="7">
        <v>1095730</v>
      </c>
      <c r="D114" s="20"/>
    </row>
    <row r="115" spans="1:5" ht="15.75" x14ac:dyDescent="0.25">
      <c r="A115" s="17"/>
      <c r="B115" s="3" t="s">
        <v>14</v>
      </c>
      <c r="C115" s="15">
        <v>1093800</v>
      </c>
      <c r="D115" s="20"/>
    </row>
    <row r="116" spans="1:5" ht="15.75" x14ac:dyDescent="0.25">
      <c r="A116" s="17"/>
      <c r="B116" s="3" t="s">
        <v>61</v>
      </c>
      <c r="C116" s="7">
        <v>833482</v>
      </c>
      <c r="D116" s="20"/>
    </row>
    <row r="117" spans="1:5" ht="15.75" x14ac:dyDescent="0.25">
      <c r="A117" s="18"/>
      <c r="B117" s="3" t="s">
        <v>72</v>
      </c>
      <c r="C117" s="7">
        <v>1126846</v>
      </c>
      <c r="D117" s="21"/>
    </row>
    <row r="118" spans="1:5" ht="47.25" customHeight="1" x14ac:dyDescent="0.25">
      <c r="A118" s="16" t="s">
        <v>38</v>
      </c>
      <c r="B118" s="5" t="s">
        <v>30</v>
      </c>
      <c r="C118" s="9" t="e">
        <f>C119+C120+C121+C122+C123+C124+C125+C126</f>
        <v>#VALUE!</v>
      </c>
      <c r="D118" s="19" t="s">
        <v>17</v>
      </c>
    </row>
    <row r="119" spans="1:5" ht="15.75" x14ac:dyDescent="0.25">
      <c r="A119" s="17"/>
      <c r="B119" s="3" t="s">
        <v>9</v>
      </c>
      <c r="C119" s="7">
        <f t="shared" ref="C119:C126" si="4">C129+C139</f>
        <v>31000</v>
      </c>
      <c r="D119" s="20"/>
    </row>
    <row r="120" spans="1:5" ht="15.75" x14ac:dyDescent="0.25">
      <c r="A120" s="17"/>
      <c r="B120" s="3" t="s">
        <v>10</v>
      </c>
      <c r="C120" s="7">
        <f t="shared" si="4"/>
        <v>48658.009999999995</v>
      </c>
      <c r="D120" s="20"/>
    </row>
    <row r="121" spans="1:5" ht="15.75" x14ac:dyDescent="0.25">
      <c r="A121" s="17"/>
      <c r="B121" s="3" t="s">
        <v>11</v>
      </c>
      <c r="C121" s="7">
        <f t="shared" si="4"/>
        <v>89058.01999999999</v>
      </c>
      <c r="D121" s="20"/>
    </row>
    <row r="122" spans="1:5" ht="15.75" x14ac:dyDescent="0.25">
      <c r="A122" s="17"/>
      <c r="B122" s="3" t="s">
        <v>12</v>
      </c>
      <c r="C122" s="7">
        <f t="shared" si="4"/>
        <v>138200</v>
      </c>
      <c r="D122" s="20"/>
    </row>
    <row r="123" spans="1:5" ht="15.75" x14ac:dyDescent="0.25">
      <c r="A123" s="17"/>
      <c r="B123" s="3" t="s">
        <v>13</v>
      </c>
      <c r="C123" s="7">
        <f t="shared" si="4"/>
        <v>504896</v>
      </c>
      <c r="D123" s="20"/>
    </row>
    <row r="124" spans="1:5" ht="15.75" x14ac:dyDescent="0.25">
      <c r="A124" s="17"/>
      <c r="B124" s="3" t="s">
        <v>14</v>
      </c>
      <c r="C124" s="7" t="s">
        <v>92</v>
      </c>
      <c r="D124" s="20"/>
    </row>
    <row r="125" spans="1:5" ht="15.75" x14ac:dyDescent="0.25">
      <c r="A125" s="17"/>
      <c r="B125" s="3" t="s">
        <v>61</v>
      </c>
      <c r="C125" s="7">
        <f t="shared" si="4"/>
        <v>224499</v>
      </c>
      <c r="D125" s="20"/>
    </row>
    <row r="126" spans="1:5" ht="15.75" x14ac:dyDescent="0.25">
      <c r="A126" s="17"/>
      <c r="B126" s="3" t="s">
        <v>72</v>
      </c>
      <c r="C126" s="7">
        <f t="shared" si="4"/>
        <v>233640</v>
      </c>
      <c r="D126" s="20"/>
    </row>
    <row r="127" spans="1:5" ht="15.75" x14ac:dyDescent="0.25">
      <c r="A127" s="18"/>
      <c r="B127" s="10" t="s">
        <v>35</v>
      </c>
      <c r="C127" s="7">
        <f>C137</f>
        <v>997999</v>
      </c>
      <c r="D127" s="21"/>
      <c r="E127" s="11"/>
    </row>
    <row r="128" spans="1:5" ht="47.25" x14ac:dyDescent="0.25">
      <c r="A128" s="16" t="s">
        <v>39</v>
      </c>
      <c r="B128" s="6" t="s">
        <v>63</v>
      </c>
      <c r="C128" s="8">
        <f>C129+C130+C131+C132+C133+C134+C135+C136</f>
        <v>997999</v>
      </c>
      <c r="D128" s="19" t="s">
        <v>83</v>
      </c>
      <c r="E128" s="11"/>
    </row>
    <row r="129" spans="1:5" ht="15.75" x14ac:dyDescent="0.25">
      <c r="A129" s="17"/>
      <c r="B129" s="3" t="s">
        <v>9</v>
      </c>
      <c r="C129" s="7">
        <v>31000</v>
      </c>
      <c r="D129" s="20"/>
      <c r="E129" s="11"/>
    </row>
    <row r="130" spans="1:5" ht="15.75" x14ac:dyDescent="0.25">
      <c r="A130" s="17"/>
      <c r="B130" s="3" t="s">
        <v>10</v>
      </c>
      <c r="C130" s="7">
        <v>28200</v>
      </c>
      <c r="D130" s="20"/>
      <c r="E130" s="11"/>
    </row>
    <row r="131" spans="1:5" ht="15.75" x14ac:dyDescent="0.25">
      <c r="A131" s="17"/>
      <c r="B131" s="3" t="s">
        <v>11</v>
      </c>
      <c r="C131" s="7">
        <v>37600</v>
      </c>
      <c r="D131" s="20"/>
      <c r="E131" s="11"/>
    </row>
    <row r="132" spans="1:5" ht="15.75" x14ac:dyDescent="0.25">
      <c r="A132" s="17"/>
      <c r="B132" s="3" t="s">
        <v>12</v>
      </c>
      <c r="C132" s="7">
        <v>138200</v>
      </c>
      <c r="D132" s="20"/>
      <c r="E132" s="11"/>
    </row>
    <row r="133" spans="1:5" ht="15.75" x14ac:dyDescent="0.25">
      <c r="A133" s="17"/>
      <c r="B133" s="3" t="s">
        <v>13</v>
      </c>
      <c r="C133" s="7">
        <v>184300</v>
      </c>
      <c r="D133" s="20"/>
      <c r="E133" s="11"/>
    </row>
    <row r="134" spans="1:5" ht="15.75" x14ac:dyDescent="0.25">
      <c r="A134" s="17"/>
      <c r="B134" s="3" t="s">
        <v>14</v>
      </c>
      <c r="C134" s="7">
        <v>188900</v>
      </c>
      <c r="D134" s="20"/>
      <c r="E134" s="11"/>
    </row>
    <row r="135" spans="1:5" ht="15.75" x14ac:dyDescent="0.25">
      <c r="A135" s="17"/>
      <c r="B135" s="3" t="s">
        <v>61</v>
      </c>
      <c r="C135" s="7">
        <v>190999</v>
      </c>
      <c r="D135" s="20"/>
      <c r="E135" s="11"/>
    </row>
    <row r="136" spans="1:5" ht="15.75" x14ac:dyDescent="0.25">
      <c r="A136" s="17"/>
      <c r="B136" s="3" t="s">
        <v>72</v>
      </c>
      <c r="C136" s="7">
        <v>198800</v>
      </c>
      <c r="D136" s="20"/>
      <c r="E136" s="11"/>
    </row>
    <row r="137" spans="1:5" ht="15.75" x14ac:dyDescent="0.25">
      <c r="A137" s="18"/>
      <c r="B137" s="10" t="s">
        <v>35</v>
      </c>
      <c r="C137" s="7">
        <f>SUM(C129:C136)</f>
        <v>997999</v>
      </c>
      <c r="D137" s="21"/>
      <c r="E137" s="11"/>
    </row>
    <row r="138" spans="1:5" ht="78.75" x14ac:dyDescent="0.25">
      <c r="A138" s="16" t="s">
        <v>42</v>
      </c>
      <c r="B138" s="6" t="s">
        <v>64</v>
      </c>
      <c r="C138" s="8">
        <f>SUM(C139:C146)</f>
        <v>500052.03</v>
      </c>
      <c r="D138" s="19" t="s">
        <v>84</v>
      </c>
      <c r="E138" s="11"/>
    </row>
    <row r="139" spans="1:5" ht="15.75" x14ac:dyDescent="0.25">
      <c r="A139" s="17"/>
      <c r="B139" s="3" t="s">
        <v>9</v>
      </c>
      <c r="C139" s="7">
        <v>0</v>
      </c>
      <c r="D139" s="20"/>
      <c r="E139" s="11"/>
    </row>
    <row r="140" spans="1:5" ht="15.75" x14ac:dyDescent="0.25">
      <c r="A140" s="17"/>
      <c r="B140" s="3" t="s">
        <v>10</v>
      </c>
      <c r="C140" s="7">
        <v>20458.009999999998</v>
      </c>
      <c r="D140" s="20"/>
      <c r="E140" s="11"/>
    </row>
    <row r="141" spans="1:5" ht="15.75" x14ac:dyDescent="0.25">
      <c r="A141" s="17"/>
      <c r="B141" s="3" t="s">
        <v>11</v>
      </c>
      <c r="C141" s="7">
        <v>51458.02</v>
      </c>
      <c r="D141" s="20"/>
      <c r="E141" s="11"/>
    </row>
    <row r="142" spans="1:5" ht="15.75" x14ac:dyDescent="0.25">
      <c r="A142" s="17"/>
      <c r="B142" s="3" t="s">
        <v>12</v>
      </c>
      <c r="C142" s="7">
        <v>0</v>
      </c>
      <c r="D142" s="20"/>
      <c r="E142" s="11"/>
    </row>
    <row r="143" spans="1:5" ht="15.75" x14ac:dyDescent="0.25">
      <c r="A143" s="17"/>
      <c r="B143" s="3" t="s">
        <v>13</v>
      </c>
      <c r="C143" s="7">
        <v>320596</v>
      </c>
      <c r="D143" s="20"/>
      <c r="E143" s="11"/>
    </row>
    <row r="144" spans="1:5" ht="15.75" x14ac:dyDescent="0.25">
      <c r="A144" s="17"/>
      <c r="B144" s="3" t="s">
        <v>14</v>
      </c>
      <c r="C144" s="7">
        <v>39200</v>
      </c>
      <c r="D144" s="20"/>
      <c r="E144" s="11"/>
    </row>
    <row r="145" spans="1:5" ht="15.75" x14ac:dyDescent="0.25">
      <c r="A145" s="17"/>
      <c r="B145" s="3" t="s">
        <v>61</v>
      </c>
      <c r="C145" s="7">
        <v>33500</v>
      </c>
      <c r="D145" s="20"/>
      <c r="E145" s="11"/>
    </row>
    <row r="146" spans="1:5" ht="15.75" x14ac:dyDescent="0.25">
      <c r="A146" s="18"/>
      <c r="B146" s="3" t="s">
        <v>72</v>
      </c>
      <c r="C146" s="7">
        <v>34840</v>
      </c>
      <c r="D146" s="21"/>
      <c r="E146" s="11"/>
    </row>
    <row r="147" spans="1:5" ht="63" x14ac:dyDescent="0.25">
      <c r="A147" s="16" t="s">
        <v>43</v>
      </c>
      <c r="B147" s="5" t="s">
        <v>37</v>
      </c>
      <c r="C147" s="9">
        <f>SUM(C148:C155)</f>
        <v>0</v>
      </c>
      <c r="D147" s="19" t="s">
        <v>18</v>
      </c>
    </row>
    <row r="148" spans="1:5" ht="15.75" x14ac:dyDescent="0.25">
      <c r="A148" s="17"/>
      <c r="B148" s="3" t="s">
        <v>9</v>
      </c>
      <c r="C148" s="7">
        <v>0</v>
      </c>
      <c r="D148" s="20"/>
    </row>
    <row r="149" spans="1:5" ht="15.75" x14ac:dyDescent="0.25">
      <c r="A149" s="17"/>
      <c r="B149" s="3" t="s">
        <v>10</v>
      </c>
      <c r="C149" s="7">
        <v>0</v>
      </c>
      <c r="D149" s="20"/>
    </row>
    <row r="150" spans="1:5" ht="15.75" x14ac:dyDescent="0.25">
      <c r="A150" s="17"/>
      <c r="B150" s="3" t="s">
        <v>11</v>
      </c>
      <c r="C150" s="7">
        <v>0</v>
      </c>
      <c r="D150" s="20"/>
    </row>
    <row r="151" spans="1:5" ht="15.75" x14ac:dyDescent="0.25">
      <c r="A151" s="17"/>
      <c r="B151" s="3" t="s">
        <v>12</v>
      </c>
      <c r="C151" s="7">
        <v>0</v>
      </c>
      <c r="D151" s="20"/>
    </row>
    <row r="152" spans="1:5" ht="15.75" x14ac:dyDescent="0.25">
      <c r="A152" s="17"/>
      <c r="B152" s="3" t="s">
        <v>13</v>
      </c>
      <c r="C152" s="7">
        <v>0</v>
      </c>
      <c r="D152" s="20"/>
    </row>
    <row r="153" spans="1:5" ht="15.75" x14ac:dyDescent="0.25">
      <c r="A153" s="17"/>
      <c r="B153" s="3" t="s">
        <v>14</v>
      </c>
      <c r="C153" s="7">
        <v>0</v>
      </c>
      <c r="D153" s="20"/>
    </row>
    <row r="154" spans="1:5" ht="15.75" x14ac:dyDescent="0.25">
      <c r="A154" s="17"/>
      <c r="B154" s="3" t="s">
        <v>61</v>
      </c>
      <c r="C154" s="7">
        <v>0</v>
      </c>
      <c r="D154" s="20"/>
    </row>
    <row r="155" spans="1:5" ht="15.75" x14ac:dyDescent="0.25">
      <c r="A155" s="18"/>
      <c r="B155" s="3" t="s">
        <v>72</v>
      </c>
      <c r="C155" s="7">
        <v>0</v>
      </c>
      <c r="D155" s="21"/>
    </row>
    <row r="156" spans="1:5" ht="63" x14ac:dyDescent="0.25">
      <c r="A156" s="16" t="s">
        <v>44</v>
      </c>
      <c r="B156" s="5" t="s">
        <v>59</v>
      </c>
      <c r="C156" s="9">
        <f>C157+C158+C159+C160+C161+C162+C163+C164</f>
        <v>29332533.659999996</v>
      </c>
      <c r="D156" s="22" t="s">
        <v>19</v>
      </c>
    </row>
    <row r="157" spans="1:5" ht="15.75" x14ac:dyDescent="0.25">
      <c r="A157" s="17"/>
      <c r="B157" s="3" t="s">
        <v>9</v>
      </c>
      <c r="C157" s="7">
        <f>C166+C175+C184</f>
        <v>2142334.84</v>
      </c>
      <c r="D157" s="23"/>
    </row>
    <row r="158" spans="1:5" ht="15.75" x14ac:dyDescent="0.25">
      <c r="A158" s="17"/>
      <c r="B158" s="3" t="s">
        <v>10</v>
      </c>
      <c r="C158" s="7">
        <f>C167+C176+C185</f>
        <v>2491143.7799999998</v>
      </c>
      <c r="D158" s="23"/>
    </row>
    <row r="159" spans="1:5" ht="15.75" x14ac:dyDescent="0.25">
      <c r="A159" s="17"/>
      <c r="B159" s="3" t="s">
        <v>11</v>
      </c>
      <c r="C159" s="7">
        <f>C168+C177+C186</f>
        <v>2253320.85</v>
      </c>
      <c r="D159" s="23"/>
    </row>
    <row r="160" spans="1:5" ht="15.75" x14ac:dyDescent="0.25">
      <c r="A160" s="17"/>
      <c r="B160" s="3" t="s">
        <v>12</v>
      </c>
      <c r="C160" s="7">
        <f>C169+C178+C187</f>
        <v>4141469.01</v>
      </c>
      <c r="D160" s="23"/>
    </row>
    <row r="161" spans="1:4" ht="15.75" x14ac:dyDescent="0.25">
      <c r="A161" s="17"/>
      <c r="B161" s="3" t="s">
        <v>13</v>
      </c>
      <c r="C161" s="7">
        <f>C170+C179+C188+C197</f>
        <v>4249036.83</v>
      </c>
      <c r="D161" s="23"/>
    </row>
    <row r="162" spans="1:4" ht="15.75" x14ac:dyDescent="0.25">
      <c r="A162" s="17"/>
      <c r="B162" s="3" t="s">
        <v>14</v>
      </c>
      <c r="C162" s="7">
        <v>5756850.3499999996</v>
      </c>
      <c r="D162" s="23"/>
    </row>
    <row r="163" spans="1:4" ht="15.75" x14ac:dyDescent="0.25">
      <c r="A163" s="17"/>
      <c r="B163" s="3" t="s">
        <v>61</v>
      </c>
      <c r="C163" s="7">
        <f>C172+C181+C190+C199</f>
        <v>3591233</v>
      </c>
      <c r="D163" s="23"/>
    </row>
    <row r="164" spans="1:4" ht="15.75" x14ac:dyDescent="0.25">
      <c r="A164" s="18"/>
      <c r="B164" s="3" t="s">
        <v>72</v>
      </c>
      <c r="C164" s="7">
        <f>C173+C182+C191+C200</f>
        <v>4707145</v>
      </c>
      <c r="D164" s="24"/>
    </row>
    <row r="165" spans="1:4" ht="63" customHeight="1" x14ac:dyDescent="0.25">
      <c r="A165" s="16" t="s">
        <v>46</v>
      </c>
      <c r="B165" s="6" t="s">
        <v>40</v>
      </c>
      <c r="C165" s="13">
        <f>SUM(C166:C173)</f>
        <v>10526373.140000001</v>
      </c>
      <c r="D165" s="19" t="s">
        <v>85</v>
      </c>
    </row>
    <row r="166" spans="1:4" ht="15.75" x14ac:dyDescent="0.25">
      <c r="A166" s="17"/>
      <c r="B166" s="3" t="s">
        <v>9</v>
      </c>
      <c r="C166" s="7">
        <v>670738.93999999994</v>
      </c>
      <c r="D166" s="20"/>
    </row>
    <row r="167" spans="1:4" ht="15.75" x14ac:dyDescent="0.25">
      <c r="A167" s="17"/>
      <c r="B167" s="3" t="s">
        <v>10</v>
      </c>
      <c r="C167" s="7">
        <v>690771.82</v>
      </c>
      <c r="D167" s="20"/>
    </row>
    <row r="168" spans="1:4" ht="15.75" x14ac:dyDescent="0.25">
      <c r="A168" s="17"/>
      <c r="B168" s="3" t="s">
        <v>11</v>
      </c>
      <c r="C168" s="7">
        <v>697567.03</v>
      </c>
      <c r="D168" s="20"/>
    </row>
    <row r="169" spans="1:4" ht="15.75" x14ac:dyDescent="0.25">
      <c r="A169" s="17"/>
      <c r="B169" s="3" t="s">
        <v>12</v>
      </c>
      <c r="C169" s="7">
        <v>787629</v>
      </c>
      <c r="D169" s="20"/>
    </row>
    <row r="170" spans="1:4" ht="15.75" x14ac:dyDescent="0.25">
      <c r="A170" s="17"/>
      <c r="B170" s="3" t="s">
        <v>13</v>
      </c>
      <c r="C170" s="7">
        <v>1062910</v>
      </c>
      <c r="D170" s="20"/>
    </row>
    <row r="171" spans="1:4" ht="15.75" x14ac:dyDescent="0.25">
      <c r="A171" s="17"/>
      <c r="B171" s="3" t="s">
        <v>14</v>
      </c>
      <c r="C171" s="15">
        <v>4611630.3499999996</v>
      </c>
      <c r="D171" s="20"/>
    </row>
    <row r="172" spans="1:4" ht="15.75" x14ac:dyDescent="0.25">
      <c r="A172" s="17"/>
      <c r="B172" s="3" t="s">
        <v>61</v>
      </c>
      <c r="C172" s="7">
        <v>840136</v>
      </c>
      <c r="D172" s="20"/>
    </row>
    <row r="173" spans="1:4" ht="15.75" x14ac:dyDescent="0.25">
      <c r="A173" s="18"/>
      <c r="B173" s="3" t="s">
        <v>72</v>
      </c>
      <c r="C173" s="7">
        <v>1164990</v>
      </c>
      <c r="D173" s="21"/>
    </row>
    <row r="174" spans="1:4" ht="63" customHeight="1" x14ac:dyDescent="0.25">
      <c r="A174" s="16" t="s">
        <v>48</v>
      </c>
      <c r="B174" s="6" t="s">
        <v>41</v>
      </c>
      <c r="C174" s="13">
        <f>SUM(C175:C182)</f>
        <v>21980690.869999997</v>
      </c>
      <c r="D174" s="19" t="s">
        <v>86</v>
      </c>
    </row>
    <row r="175" spans="1:4" ht="15.75" x14ac:dyDescent="0.25">
      <c r="A175" s="17"/>
      <c r="B175" s="3" t="s">
        <v>9</v>
      </c>
      <c r="C175" s="7">
        <v>1470895.9</v>
      </c>
      <c r="D175" s="20"/>
    </row>
    <row r="176" spans="1:4" ht="15.75" x14ac:dyDescent="0.25">
      <c r="A176" s="17"/>
      <c r="B176" s="3" t="s">
        <v>10</v>
      </c>
      <c r="C176" s="7">
        <v>1799671.96</v>
      </c>
      <c r="D176" s="20"/>
    </row>
    <row r="177" spans="1:4" ht="15.75" x14ac:dyDescent="0.25">
      <c r="A177" s="17"/>
      <c r="B177" s="3" t="s">
        <v>11</v>
      </c>
      <c r="C177" s="7">
        <v>1555053.82</v>
      </c>
      <c r="D177" s="20"/>
    </row>
    <row r="178" spans="1:4" ht="15.75" x14ac:dyDescent="0.25">
      <c r="A178" s="17"/>
      <c r="B178" s="3" t="s">
        <v>12</v>
      </c>
      <c r="C178" s="7">
        <v>3353140.01</v>
      </c>
      <c r="D178" s="20"/>
    </row>
    <row r="179" spans="1:4" ht="15.75" x14ac:dyDescent="0.25">
      <c r="A179" s="17"/>
      <c r="B179" s="3" t="s">
        <v>13</v>
      </c>
      <c r="C179" s="7">
        <f>2898446.83</f>
        <v>2898446.83</v>
      </c>
      <c r="D179" s="20"/>
    </row>
    <row r="180" spans="1:4" ht="15.75" x14ac:dyDescent="0.25">
      <c r="A180" s="17"/>
      <c r="B180" s="3" t="s">
        <v>14</v>
      </c>
      <c r="C180" s="15">
        <v>4611630.3499999996</v>
      </c>
      <c r="D180" s="20"/>
    </row>
    <row r="181" spans="1:4" ht="15.75" x14ac:dyDescent="0.25">
      <c r="A181" s="17"/>
      <c r="B181" s="3" t="s">
        <v>61</v>
      </c>
      <c r="C181" s="7">
        <f>2740397+10000</f>
        <v>2750397</v>
      </c>
      <c r="D181" s="20"/>
    </row>
    <row r="182" spans="1:4" ht="15.75" x14ac:dyDescent="0.25">
      <c r="A182" s="18"/>
      <c r="B182" s="3" t="s">
        <v>72</v>
      </c>
      <c r="C182" s="7">
        <f>3531455+10000</f>
        <v>3541455</v>
      </c>
      <c r="D182" s="21"/>
    </row>
    <row r="183" spans="1:4" ht="140.25" customHeight="1" x14ac:dyDescent="0.25">
      <c r="A183" s="16" t="s">
        <v>49</v>
      </c>
      <c r="B183" s="6" t="s">
        <v>60</v>
      </c>
      <c r="C183" s="8">
        <f>SUM(C184:C191)</f>
        <v>5600</v>
      </c>
      <c r="D183" s="19" t="s">
        <v>87</v>
      </c>
    </row>
    <row r="184" spans="1:4" ht="15.75" x14ac:dyDescent="0.25">
      <c r="A184" s="17"/>
      <c r="B184" s="3" t="s">
        <v>9</v>
      </c>
      <c r="C184" s="7">
        <v>700</v>
      </c>
      <c r="D184" s="20"/>
    </row>
    <row r="185" spans="1:4" ht="15.75" x14ac:dyDescent="0.25">
      <c r="A185" s="17"/>
      <c r="B185" s="3" t="s">
        <v>10</v>
      </c>
      <c r="C185" s="7">
        <v>700</v>
      </c>
      <c r="D185" s="20"/>
    </row>
    <row r="186" spans="1:4" ht="15.75" x14ac:dyDescent="0.25">
      <c r="A186" s="17"/>
      <c r="B186" s="3" t="s">
        <v>11</v>
      </c>
      <c r="C186" s="7">
        <v>700</v>
      </c>
      <c r="D186" s="20"/>
    </row>
    <row r="187" spans="1:4" ht="15.75" x14ac:dyDescent="0.25">
      <c r="A187" s="17"/>
      <c r="B187" s="3" t="s">
        <v>12</v>
      </c>
      <c r="C187" s="7">
        <v>700</v>
      </c>
      <c r="D187" s="20"/>
    </row>
    <row r="188" spans="1:4" ht="15.75" x14ac:dyDescent="0.25">
      <c r="A188" s="17"/>
      <c r="B188" s="3" t="s">
        <v>13</v>
      </c>
      <c r="C188" s="7">
        <v>700</v>
      </c>
      <c r="D188" s="20"/>
    </row>
    <row r="189" spans="1:4" ht="15.75" x14ac:dyDescent="0.25">
      <c r="A189" s="17"/>
      <c r="B189" s="3" t="s">
        <v>14</v>
      </c>
      <c r="C189" s="7">
        <v>700</v>
      </c>
      <c r="D189" s="20"/>
    </row>
    <row r="190" spans="1:4" ht="15.75" x14ac:dyDescent="0.25">
      <c r="A190" s="17"/>
      <c r="B190" s="3" t="s">
        <v>61</v>
      </c>
      <c r="C190" s="7">
        <v>700</v>
      </c>
      <c r="D190" s="20"/>
    </row>
    <row r="191" spans="1:4" ht="15.75" x14ac:dyDescent="0.25">
      <c r="A191" s="18"/>
      <c r="B191" s="3" t="s">
        <v>72</v>
      </c>
      <c r="C191" s="7">
        <v>700</v>
      </c>
      <c r="D191" s="21"/>
    </row>
    <row r="192" spans="1:4" ht="47.25" x14ac:dyDescent="0.25">
      <c r="A192" s="16" t="s">
        <v>52</v>
      </c>
      <c r="B192" s="6" t="s">
        <v>65</v>
      </c>
      <c r="C192" s="13">
        <f>SUM(C193:C200)</f>
        <v>354350</v>
      </c>
      <c r="D192" s="19" t="s">
        <v>88</v>
      </c>
    </row>
    <row r="193" spans="1:4" ht="15.75" x14ac:dyDescent="0.25">
      <c r="A193" s="17"/>
      <c r="B193" s="3" t="s">
        <v>9</v>
      </c>
      <c r="C193" s="7">
        <v>0</v>
      </c>
      <c r="D193" s="20"/>
    </row>
    <row r="194" spans="1:4" ht="15.75" x14ac:dyDescent="0.25">
      <c r="A194" s="17"/>
      <c r="B194" s="3" t="s">
        <v>10</v>
      </c>
      <c r="C194" s="7">
        <v>0</v>
      </c>
      <c r="D194" s="20"/>
    </row>
    <row r="195" spans="1:4" ht="15.75" x14ac:dyDescent="0.25">
      <c r="A195" s="17"/>
      <c r="B195" s="3" t="s">
        <v>11</v>
      </c>
      <c r="C195" s="7">
        <v>0</v>
      </c>
      <c r="D195" s="20"/>
    </row>
    <row r="196" spans="1:4" ht="15.75" x14ac:dyDescent="0.25">
      <c r="A196" s="17"/>
      <c r="B196" s="3" t="s">
        <v>12</v>
      </c>
      <c r="C196" s="7">
        <v>0</v>
      </c>
      <c r="D196" s="20"/>
    </row>
    <row r="197" spans="1:4" ht="15.75" x14ac:dyDescent="0.25">
      <c r="A197" s="17"/>
      <c r="B197" s="3" t="s">
        <v>13</v>
      </c>
      <c r="C197" s="7">
        <v>286980</v>
      </c>
      <c r="D197" s="20"/>
    </row>
    <row r="198" spans="1:4" ht="15.75" x14ac:dyDescent="0.25">
      <c r="A198" s="17"/>
      <c r="B198" s="3" t="s">
        <v>14</v>
      </c>
      <c r="C198" s="15">
        <v>67370</v>
      </c>
      <c r="D198" s="20"/>
    </row>
    <row r="199" spans="1:4" ht="15.75" x14ac:dyDescent="0.25">
      <c r="A199" s="17"/>
      <c r="B199" s="3" t="s">
        <v>61</v>
      </c>
      <c r="C199" s="7">
        <v>0</v>
      </c>
      <c r="D199" s="20"/>
    </row>
    <row r="200" spans="1:4" ht="15.75" x14ac:dyDescent="0.25">
      <c r="A200" s="18"/>
      <c r="B200" s="3" t="s">
        <v>72</v>
      </c>
      <c r="C200" s="7">
        <v>0</v>
      </c>
      <c r="D200" s="21"/>
    </row>
    <row r="201" spans="1:4" ht="28.5" customHeight="1" x14ac:dyDescent="0.25">
      <c r="A201" s="16" t="s">
        <v>53</v>
      </c>
      <c r="B201" s="5" t="s">
        <v>45</v>
      </c>
      <c r="C201" s="9">
        <f t="shared" ref="C201:C209" si="5">C210</f>
        <v>0</v>
      </c>
      <c r="D201" s="19" t="s">
        <v>20</v>
      </c>
    </row>
    <row r="202" spans="1:4" ht="15.75" x14ac:dyDescent="0.25">
      <c r="A202" s="17"/>
      <c r="B202" s="3" t="s">
        <v>9</v>
      </c>
      <c r="C202" s="7">
        <f t="shared" si="5"/>
        <v>0</v>
      </c>
      <c r="D202" s="20"/>
    </row>
    <row r="203" spans="1:4" ht="15.75" x14ac:dyDescent="0.25">
      <c r="A203" s="17"/>
      <c r="B203" s="3" t="s">
        <v>10</v>
      </c>
      <c r="C203" s="7">
        <f t="shared" si="5"/>
        <v>0</v>
      </c>
      <c r="D203" s="20"/>
    </row>
    <row r="204" spans="1:4" ht="15.75" x14ac:dyDescent="0.25">
      <c r="A204" s="17"/>
      <c r="B204" s="3" t="s">
        <v>11</v>
      </c>
      <c r="C204" s="7">
        <f t="shared" si="5"/>
        <v>0</v>
      </c>
      <c r="D204" s="20"/>
    </row>
    <row r="205" spans="1:4" ht="15.75" x14ac:dyDescent="0.25">
      <c r="A205" s="17"/>
      <c r="B205" s="3" t="s">
        <v>12</v>
      </c>
      <c r="C205" s="7">
        <f t="shared" si="5"/>
        <v>0</v>
      </c>
      <c r="D205" s="20"/>
    </row>
    <row r="206" spans="1:4" ht="15.75" x14ac:dyDescent="0.25">
      <c r="A206" s="17"/>
      <c r="B206" s="3" t="s">
        <v>13</v>
      </c>
      <c r="C206" s="7">
        <f t="shared" si="5"/>
        <v>0</v>
      </c>
      <c r="D206" s="20"/>
    </row>
    <row r="207" spans="1:4" ht="15.75" x14ac:dyDescent="0.25">
      <c r="A207" s="17"/>
      <c r="B207" s="3" t="s">
        <v>14</v>
      </c>
      <c r="C207" s="7">
        <f t="shared" si="5"/>
        <v>0</v>
      </c>
      <c r="D207" s="20"/>
    </row>
    <row r="208" spans="1:4" ht="15.75" x14ac:dyDescent="0.25">
      <c r="A208" s="17"/>
      <c r="B208" s="3" t="s">
        <v>61</v>
      </c>
      <c r="C208" s="7">
        <f t="shared" si="5"/>
        <v>0</v>
      </c>
      <c r="D208" s="20"/>
    </row>
    <row r="209" spans="1:4" ht="15.75" x14ac:dyDescent="0.25">
      <c r="A209" s="18"/>
      <c r="B209" s="3" t="s">
        <v>72</v>
      </c>
      <c r="C209" s="7">
        <f t="shared" si="5"/>
        <v>0</v>
      </c>
      <c r="D209" s="21"/>
    </row>
    <row r="210" spans="1:4" ht="45" customHeight="1" x14ac:dyDescent="0.25">
      <c r="A210" s="16" t="s">
        <v>56</v>
      </c>
      <c r="B210" s="6" t="s">
        <v>47</v>
      </c>
      <c r="C210" s="8">
        <f>SUM(C211:C218)</f>
        <v>0</v>
      </c>
      <c r="D210" s="19" t="s">
        <v>89</v>
      </c>
    </row>
    <row r="211" spans="1:4" ht="15.75" x14ac:dyDescent="0.25">
      <c r="A211" s="17"/>
      <c r="B211" s="3" t="s">
        <v>9</v>
      </c>
      <c r="C211" s="7">
        <v>0</v>
      </c>
      <c r="D211" s="20"/>
    </row>
    <row r="212" spans="1:4" ht="15.75" x14ac:dyDescent="0.25">
      <c r="A212" s="17"/>
      <c r="B212" s="3" t="s">
        <v>10</v>
      </c>
      <c r="C212" s="7">
        <v>0</v>
      </c>
      <c r="D212" s="20"/>
    </row>
    <row r="213" spans="1:4" ht="15.75" x14ac:dyDescent="0.25">
      <c r="A213" s="17"/>
      <c r="B213" s="3" t="s">
        <v>11</v>
      </c>
      <c r="C213" s="7">
        <v>0</v>
      </c>
      <c r="D213" s="20"/>
    </row>
    <row r="214" spans="1:4" ht="15.75" x14ac:dyDescent="0.25">
      <c r="A214" s="17"/>
      <c r="B214" s="3" t="s">
        <v>12</v>
      </c>
      <c r="C214" s="7">
        <v>0</v>
      </c>
      <c r="D214" s="20"/>
    </row>
    <row r="215" spans="1:4" ht="15.75" x14ac:dyDescent="0.25">
      <c r="A215" s="17"/>
      <c r="B215" s="3" t="s">
        <v>13</v>
      </c>
      <c r="C215" s="7">
        <v>0</v>
      </c>
      <c r="D215" s="20"/>
    </row>
    <row r="216" spans="1:4" ht="15.75" x14ac:dyDescent="0.25">
      <c r="A216" s="17"/>
      <c r="B216" s="3" t="s">
        <v>14</v>
      </c>
      <c r="C216" s="7">
        <v>0</v>
      </c>
      <c r="D216" s="20"/>
    </row>
    <row r="217" spans="1:4" ht="15.75" x14ac:dyDescent="0.25">
      <c r="A217" s="17"/>
      <c r="B217" s="3" t="s">
        <v>61</v>
      </c>
      <c r="C217" s="7">
        <v>0</v>
      </c>
      <c r="D217" s="20"/>
    </row>
    <row r="218" spans="1:4" ht="15.75" x14ac:dyDescent="0.25">
      <c r="A218" s="18"/>
      <c r="B218" s="3" t="s">
        <v>72</v>
      </c>
      <c r="C218" s="7">
        <v>0</v>
      </c>
      <c r="D218" s="21"/>
    </row>
    <row r="219" spans="1:4" ht="31.5" x14ac:dyDescent="0.25">
      <c r="A219" s="16" t="s">
        <v>66</v>
      </c>
      <c r="B219" s="5" t="s">
        <v>50</v>
      </c>
      <c r="C219" s="9">
        <f t="shared" ref="C219:C227" si="6">C228</f>
        <v>1131744</v>
      </c>
      <c r="D219" s="19" t="s">
        <v>21</v>
      </c>
    </row>
    <row r="220" spans="1:4" ht="15.75" x14ac:dyDescent="0.25">
      <c r="A220" s="17"/>
      <c r="B220" s="3" t="s">
        <v>9</v>
      </c>
      <c r="C220" s="7">
        <f t="shared" si="6"/>
        <v>116388</v>
      </c>
      <c r="D220" s="20"/>
    </row>
    <row r="221" spans="1:4" ht="15.75" x14ac:dyDescent="0.25">
      <c r="A221" s="17"/>
      <c r="B221" s="3" t="s">
        <v>10</v>
      </c>
      <c r="C221" s="7">
        <f t="shared" si="6"/>
        <v>87282</v>
      </c>
      <c r="D221" s="20"/>
    </row>
    <row r="222" spans="1:4" ht="15.75" x14ac:dyDescent="0.25">
      <c r="A222" s="17"/>
      <c r="B222" s="3" t="s">
        <v>11</v>
      </c>
      <c r="C222" s="7">
        <f t="shared" si="6"/>
        <v>0</v>
      </c>
      <c r="D222" s="20"/>
    </row>
    <row r="223" spans="1:4" ht="15.75" x14ac:dyDescent="0.25">
      <c r="A223" s="17"/>
      <c r="B223" s="3" t="s">
        <v>12</v>
      </c>
      <c r="C223" s="7">
        <f t="shared" si="6"/>
        <v>317587</v>
      </c>
      <c r="D223" s="20"/>
    </row>
    <row r="224" spans="1:4" ht="15.75" x14ac:dyDescent="0.25">
      <c r="A224" s="17"/>
      <c r="B224" s="3" t="s">
        <v>13</v>
      </c>
      <c r="C224" s="7">
        <f t="shared" si="6"/>
        <v>142247</v>
      </c>
      <c r="D224" s="20"/>
    </row>
    <row r="225" spans="1:4" ht="15.75" x14ac:dyDescent="0.25">
      <c r="A225" s="17"/>
      <c r="B225" s="3" t="s">
        <v>14</v>
      </c>
      <c r="C225" s="7">
        <f t="shared" si="6"/>
        <v>150000</v>
      </c>
      <c r="D225" s="20"/>
    </row>
    <row r="226" spans="1:4" ht="15.75" x14ac:dyDescent="0.25">
      <c r="A226" s="17"/>
      <c r="B226" s="3" t="s">
        <v>61</v>
      </c>
      <c r="C226" s="7">
        <f t="shared" si="6"/>
        <v>156000</v>
      </c>
      <c r="D226" s="20"/>
    </row>
    <row r="227" spans="1:4" ht="15.75" x14ac:dyDescent="0.25">
      <c r="A227" s="18"/>
      <c r="B227" s="3" t="s">
        <v>72</v>
      </c>
      <c r="C227" s="7">
        <f t="shared" si="6"/>
        <v>162240</v>
      </c>
      <c r="D227" s="21"/>
    </row>
    <row r="228" spans="1:4" ht="59.25" customHeight="1" x14ac:dyDescent="0.25">
      <c r="A228" s="16" t="s">
        <v>67</v>
      </c>
      <c r="B228" s="6" t="s">
        <v>51</v>
      </c>
      <c r="C228" s="8">
        <f>SUM(C229:C236)</f>
        <v>1131744</v>
      </c>
      <c r="D228" s="19" t="s">
        <v>90</v>
      </c>
    </row>
    <row r="229" spans="1:4" ht="15.75" x14ac:dyDescent="0.25">
      <c r="A229" s="17"/>
      <c r="B229" s="3" t="s">
        <v>9</v>
      </c>
      <c r="C229" s="7">
        <v>116388</v>
      </c>
      <c r="D229" s="20"/>
    </row>
    <row r="230" spans="1:4" ht="15.75" x14ac:dyDescent="0.25">
      <c r="A230" s="17"/>
      <c r="B230" s="3" t="s">
        <v>10</v>
      </c>
      <c r="C230" s="7">
        <v>87282</v>
      </c>
      <c r="D230" s="20"/>
    </row>
    <row r="231" spans="1:4" ht="15.75" x14ac:dyDescent="0.25">
      <c r="A231" s="17"/>
      <c r="B231" s="3" t="s">
        <v>11</v>
      </c>
      <c r="C231" s="7">
        <v>0</v>
      </c>
      <c r="D231" s="20"/>
    </row>
    <row r="232" spans="1:4" ht="15.75" x14ac:dyDescent="0.25">
      <c r="A232" s="17"/>
      <c r="B232" s="3" t="s">
        <v>12</v>
      </c>
      <c r="C232" s="7">
        <v>317587</v>
      </c>
      <c r="D232" s="20"/>
    </row>
    <row r="233" spans="1:4" ht="15.75" x14ac:dyDescent="0.25">
      <c r="A233" s="17"/>
      <c r="B233" s="3" t="s">
        <v>13</v>
      </c>
      <c r="C233" s="7">
        <v>142247</v>
      </c>
      <c r="D233" s="20"/>
    </row>
    <row r="234" spans="1:4" ht="15.75" x14ac:dyDescent="0.25">
      <c r="A234" s="17"/>
      <c r="B234" s="3" t="s">
        <v>14</v>
      </c>
      <c r="C234" s="7">
        <v>150000</v>
      </c>
      <c r="D234" s="20"/>
    </row>
    <row r="235" spans="1:4" ht="15.75" x14ac:dyDescent="0.25">
      <c r="A235" s="17"/>
      <c r="B235" s="3" t="s">
        <v>61</v>
      </c>
      <c r="C235" s="7">
        <v>156000</v>
      </c>
      <c r="D235" s="20"/>
    </row>
    <row r="236" spans="1:4" ht="15.75" x14ac:dyDescent="0.25">
      <c r="A236" s="18"/>
      <c r="B236" s="3" t="s">
        <v>72</v>
      </c>
      <c r="C236" s="7">
        <v>162240</v>
      </c>
      <c r="D236" s="21"/>
    </row>
    <row r="237" spans="1:4" ht="47.25" x14ac:dyDescent="0.25">
      <c r="A237" s="16" t="s">
        <v>68</v>
      </c>
      <c r="B237" s="5" t="s">
        <v>54</v>
      </c>
      <c r="C237" s="9">
        <f t="shared" ref="C237:C245" si="7">C246</f>
        <v>5960823.2800000003</v>
      </c>
      <c r="D237" s="19" t="s">
        <v>22</v>
      </c>
    </row>
    <row r="238" spans="1:4" ht="15.75" x14ac:dyDescent="0.25">
      <c r="A238" s="17"/>
      <c r="B238" s="3" t="s">
        <v>9</v>
      </c>
      <c r="C238" s="7">
        <f t="shared" si="7"/>
        <v>727764.73</v>
      </c>
      <c r="D238" s="20"/>
    </row>
    <row r="239" spans="1:4" ht="15.75" x14ac:dyDescent="0.25">
      <c r="A239" s="17"/>
      <c r="B239" s="3" t="s">
        <v>10</v>
      </c>
      <c r="C239" s="7">
        <f t="shared" si="7"/>
        <v>728676.26</v>
      </c>
      <c r="D239" s="20"/>
    </row>
    <row r="240" spans="1:4" ht="15.75" x14ac:dyDescent="0.25">
      <c r="A240" s="17"/>
      <c r="B240" s="3" t="s">
        <v>11</v>
      </c>
      <c r="C240" s="7">
        <f t="shared" si="7"/>
        <v>733356.83</v>
      </c>
      <c r="D240" s="20"/>
    </row>
    <row r="241" spans="1:4" ht="15.75" x14ac:dyDescent="0.25">
      <c r="A241" s="17"/>
      <c r="B241" s="3" t="s">
        <v>12</v>
      </c>
      <c r="C241" s="7">
        <f t="shared" si="7"/>
        <v>834095.31</v>
      </c>
      <c r="D241" s="20"/>
    </row>
    <row r="242" spans="1:4" ht="15.75" x14ac:dyDescent="0.25">
      <c r="A242" s="17"/>
      <c r="B242" s="3" t="s">
        <v>13</v>
      </c>
      <c r="C242" s="7">
        <f t="shared" si="7"/>
        <v>940032.31</v>
      </c>
      <c r="D242" s="20"/>
    </row>
    <row r="243" spans="1:4" ht="15.75" x14ac:dyDescent="0.25">
      <c r="A243" s="17"/>
      <c r="B243" s="3" t="s">
        <v>14</v>
      </c>
      <c r="C243" s="12">
        <v>1056865.8400000001</v>
      </c>
      <c r="D243" s="20"/>
    </row>
    <row r="244" spans="1:4" ht="15.75" x14ac:dyDescent="0.25">
      <c r="A244" s="17"/>
      <c r="B244" s="3" t="s">
        <v>61</v>
      </c>
      <c r="C244" s="7" t="str">
        <f t="shared" si="7"/>
        <v>+</v>
      </c>
      <c r="D244" s="20"/>
    </row>
    <row r="245" spans="1:4" ht="15.75" x14ac:dyDescent="0.25">
      <c r="A245" s="18"/>
      <c r="B245" s="3" t="s">
        <v>72</v>
      </c>
      <c r="C245" s="7">
        <f t="shared" si="7"/>
        <v>940032</v>
      </c>
      <c r="D245" s="21"/>
    </row>
    <row r="246" spans="1:4" ht="108" customHeight="1" x14ac:dyDescent="0.25">
      <c r="A246" s="16" t="s">
        <v>69</v>
      </c>
      <c r="B246" s="6" t="s">
        <v>55</v>
      </c>
      <c r="C246" s="9">
        <f>SUM(C247:C254)</f>
        <v>5960823.2800000003</v>
      </c>
      <c r="D246" s="19" t="s">
        <v>91</v>
      </c>
    </row>
    <row r="247" spans="1:4" ht="15.75" x14ac:dyDescent="0.25">
      <c r="A247" s="17"/>
      <c r="B247" s="3" t="s">
        <v>9</v>
      </c>
      <c r="C247" s="7">
        <v>727764.73</v>
      </c>
      <c r="D247" s="20"/>
    </row>
    <row r="248" spans="1:4" ht="15.75" x14ac:dyDescent="0.25">
      <c r="A248" s="17"/>
      <c r="B248" s="3" t="s">
        <v>10</v>
      </c>
      <c r="C248" s="7">
        <v>728676.26</v>
      </c>
      <c r="D248" s="20"/>
    </row>
    <row r="249" spans="1:4" ht="15.75" x14ac:dyDescent="0.25">
      <c r="A249" s="17"/>
      <c r="B249" s="3" t="s">
        <v>11</v>
      </c>
      <c r="C249" s="7">
        <v>733356.83</v>
      </c>
      <c r="D249" s="20"/>
    </row>
    <row r="250" spans="1:4" ht="15.75" x14ac:dyDescent="0.25">
      <c r="A250" s="17"/>
      <c r="B250" s="3" t="s">
        <v>12</v>
      </c>
      <c r="C250" s="7">
        <v>834095.31</v>
      </c>
      <c r="D250" s="20"/>
    </row>
    <row r="251" spans="1:4" ht="15.75" x14ac:dyDescent="0.25">
      <c r="A251" s="17"/>
      <c r="B251" s="3" t="s">
        <v>13</v>
      </c>
      <c r="C251" s="7">
        <v>940032.31</v>
      </c>
      <c r="D251" s="20"/>
    </row>
    <row r="252" spans="1:4" ht="15.75" x14ac:dyDescent="0.25">
      <c r="A252" s="17"/>
      <c r="B252" s="3" t="s">
        <v>14</v>
      </c>
      <c r="C252" s="12">
        <v>1056865.8400000001</v>
      </c>
      <c r="D252" s="20"/>
    </row>
    <row r="253" spans="1:4" ht="15.75" x14ac:dyDescent="0.25">
      <c r="A253" s="17"/>
      <c r="B253" s="3" t="s">
        <v>61</v>
      </c>
      <c r="C253" s="7" t="s">
        <v>93</v>
      </c>
      <c r="D253" s="20"/>
    </row>
    <row r="254" spans="1:4" ht="15.75" x14ac:dyDescent="0.25">
      <c r="A254" s="18"/>
      <c r="B254" s="3" t="s">
        <v>72</v>
      </c>
      <c r="C254" s="7">
        <v>940032</v>
      </c>
      <c r="D254" s="21"/>
    </row>
    <row r="255" spans="1:4" ht="63" x14ac:dyDescent="0.25">
      <c r="A255" s="16" t="s">
        <v>74</v>
      </c>
      <c r="B255" s="5" t="s">
        <v>57</v>
      </c>
      <c r="C255" s="9">
        <f>SUM(C256:C263)</f>
        <v>0</v>
      </c>
      <c r="D255" s="19" t="s">
        <v>23</v>
      </c>
    </row>
    <row r="256" spans="1:4" ht="15.75" x14ac:dyDescent="0.25">
      <c r="A256" s="17"/>
      <c r="B256" s="3" t="s">
        <v>9</v>
      </c>
      <c r="C256" s="7">
        <v>0</v>
      </c>
      <c r="D256" s="20"/>
    </row>
    <row r="257" spans="1:4" ht="15.75" x14ac:dyDescent="0.25">
      <c r="A257" s="17"/>
      <c r="B257" s="3" t="s">
        <v>10</v>
      </c>
      <c r="C257" s="7">
        <v>0</v>
      </c>
      <c r="D257" s="20"/>
    </row>
    <row r="258" spans="1:4" ht="15.75" x14ac:dyDescent="0.25">
      <c r="A258" s="17"/>
      <c r="B258" s="3" t="s">
        <v>11</v>
      </c>
      <c r="C258" s="7">
        <v>0</v>
      </c>
      <c r="D258" s="20"/>
    </row>
    <row r="259" spans="1:4" ht="15.75" x14ac:dyDescent="0.25">
      <c r="A259" s="17"/>
      <c r="B259" s="3" t="s">
        <v>12</v>
      </c>
      <c r="C259" s="7">
        <v>0</v>
      </c>
      <c r="D259" s="20"/>
    </row>
    <row r="260" spans="1:4" ht="15.75" x14ac:dyDescent="0.25">
      <c r="A260" s="17"/>
      <c r="B260" s="3" t="s">
        <v>13</v>
      </c>
      <c r="C260" s="7">
        <v>0</v>
      </c>
      <c r="D260" s="20"/>
    </row>
    <row r="261" spans="1:4" ht="15.75" x14ac:dyDescent="0.25">
      <c r="A261" s="17"/>
      <c r="B261" s="3" t="s">
        <v>14</v>
      </c>
      <c r="C261" s="7">
        <v>0</v>
      </c>
      <c r="D261" s="20"/>
    </row>
    <row r="262" spans="1:4" ht="15.75" x14ac:dyDescent="0.25">
      <c r="A262" s="17"/>
      <c r="B262" s="3" t="s">
        <v>61</v>
      </c>
      <c r="C262" s="7">
        <v>0</v>
      </c>
      <c r="D262" s="20"/>
    </row>
    <row r="263" spans="1:4" ht="15.75" x14ac:dyDescent="0.25">
      <c r="A263" s="18"/>
      <c r="B263" s="3" t="s">
        <v>72</v>
      </c>
      <c r="C263" s="7">
        <v>0</v>
      </c>
      <c r="D263" s="21"/>
    </row>
  </sheetData>
  <mergeCells count="63">
    <mergeCell ref="C1:D1"/>
    <mergeCell ref="A2:D2"/>
    <mergeCell ref="A3:D3"/>
    <mergeCell ref="A4:D4"/>
    <mergeCell ref="A5:D5"/>
    <mergeCell ref="A7:D7"/>
    <mergeCell ref="A6:D6"/>
    <mergeCell ref="A64:A72"/>
    <mergeCell ref="D64:D72"/>
    <mergeCell ref="A73:A81"/>
    <mergeCell ref="D73:D81"/>
    <mergeCell ref="A37:A45"/>
    <mergeCell ref="D37:D45"/>
    <mergeCell ref="A19:A27"/>
    <mergeCell ref="D19:D27"/>
    <mergeCell ref="A28:A36"/>
    <mergeCell ref="D28:D36"/>
    <mergeCell ref="A10:A18"/>
    <mergeCell ref="D10:D18"/>
    <mergeCell ref="A55:A63"/>
    <mergeCell ref="D55:D63"/>
    <mergeCell ref="A147:A155"/>
    <mergeCell ref="D147:D155"/>
    <mergeCell ref="A156:A164"/>
    <mergeCell ref="D156:D164"/>
    <mergeCell ref="A91:A99"/>
    <mergeCell ref="D91:D99"/>
    <mergeCell ref="A100:A108"/>
    <mergeCell ref="D100:D108"/>
    <mergeCell ref="A109:A117"/>
    <mergeCell ref="D109:D117"/>
    <mergeCell ref="A219:A227"/>
    <mergeCell ref="D219:D227"/>
    <mergeCell ref="A165:A173"/>
    <mergeCell ref="D165:D173"/>
    <mergeCell ref="A174:A182"/>
    <mergeCell ref="D174:D182"/>
    <mergeCell ref="A183:A191"/>
    <mergeCell ref="D183:D191"/>
    <mergeCell ref="A201:A209"/>
    <mergeCell ref="D201:D209"/>
    <mergeCell ref="A210:A218"/>
    <mergeCell ref="D210:D218"/>
    <mergeCell ref="A192:A200"/>
    <mergeCell ref="D192:D200"/>
    <mergeCell ref="A255:A263"/>
    <mergeCell ref="D255:D263"/>
    <mergeCell ref="A228:A236"/>
    <mergeCell ref="D228:D236"/>
    <mergeCell ref="A237:A245"/>
    <mergeCell ref="D237:D245"/>
    <mergeCell ref="A246:A254"/>
    <mergeCell ref="D246:D254"/>
    <mergeCell ref="A46:A54"/>
    <mergeCell ref="D46:D54"/>
    <mergeCell ref="A138:A146"/>
    <mergeCell ref="D138:D146"/>
    <mergeCell ref="A118:A127"/>
    <mergeCell ref="D118:D127"/>
    <mergeCell ref="A82:A90"/>
    <mergeCell ref="D82:D90"/>
    <mergeCell ref="A128:A137"/>
    <mergeCell ref="D128:D137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rowBreaks count="5" manualBreakCount="5">
    <brk id="44" max="3" man="1"/>
    <brk id="93" max="3" man="1"/>
    <brk id="143" max="3" man="1"/>
    <brk id="185" max="3" man="1"/>
    <brk id="2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2021-09-13T09:55:41Z</dcterms:modified>
</cp:coreProperties>
</file>